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520" windowHeight="10410" tabRatio="668" activeTab="3"/>
  </bookViews>
  <sheets>
    <sheet name="CNHR Entry List" sheetId="14" r:id="rId1"/>
    <sheet name="CNHR Check Selection" sheetId="12" r:id="rId2"/>
    <sheet name="CNHR Wheat Guidelines" sheetId="10" r:id="rId3"/>
    <sheet name="CNHR Check Quality Profiles" sheetId="7" r:id="rId4"/>
    <sheet name="CNHR 1st Year Data" sheetId="8" r:id="rId5"/>
    <sheet name="CNHR 2nd 3rd Year Data" sheetId="9" r:id="rId6"/>
  </sheets>
  <definedNames>
    <definedName name="_Regression_Int" localSheetId="2" hidden="1">1</definedName>
    <definedName name="_xlnm.Database" localSheetId="1">#REF!</definedName>
    <definedName name="_xlnm.Database" localSheetId="2">#REF!</definedName>
    <definedName name="_xlnm.Database">#REF!</definedName>
    <definedName name="_xlnm.Print_Area" localSheetId="4">'CNHR 1st Year Data'!$B$1:$AA$35</definedName>
    <definedName name="_xlnm.Print_Area" localSheetId="5">'CNHR 2nd 3rd Year Data'!$B$1:$AA$28</definedName>
    <definedName name="_xlnm.Print_Area" localSheetId="3">'CNHR Check Quality Profiles'!$A$1:$AQ$48</definedName>
    <definedName name="_xlnm.Print_Area" localSheetId="1">'CNHR Check Selection'!$A$1:$M$98</definedName>
    <definedName name="_xlnm.Print_Area" localSheetId="0">'CNHR Entry List'!$A$1:$G$20</definedName>
    <definedName name="_xlnm.Print_Area" localSheetId="2">'CNHR Wheat Guidelines'!$B$1:$R$26</definedName>
    <definedName name="Print_Area_MI" localSheetId="2">'CNHR Wheat Guidelines'!$B$3:$P$23</definedName>
  </definedNames>
  <calcPr calcId="145621" calcMode="manual"/>
</workbook>
</file>

<file path=xl/calcChain.xml><?xml version="1.0" encoding="utf-8"?>
<calcChain xmlns="http://schemas.openxmlformats.org/spreadsheetml/2006/main">
  <c r="W14" i="8" l="1"/>
  <c r="W11" i="8"/>
  <c r="I9" i="8"/>
  <c r="AA8" i="9" l="1"/>
  <c r="Z8" i="9"/>
  <c r="Y8" i="9"/>
  <c r="R14" i="8" l="1"/>
  <c r="R13" i="8"/>
  <c r="O14" i="8"/>
  <c r="N14" i="8"/>
  <c r="O13" i="8"/>
  <c r="N13" i="8"/>
  <c r="J14" i="8"/>
  <c r="I14" i="8"/>
  <c r="J13" i="8"/>
  <c r="I13" i="8"/>
  <c r="J9" i="8"/>
  <c r="B97" i="12" l="1"/>
  <c r="C96" i="12"/>
  <c r="C95" i="12"/>
  <c r="C94" i="12"/>
  <c r="C93" i="12"/>
  <c r="C92" i="12"/>
  <c r="C91" i="12"/>
  <c r="C90" i="12"/>
  <c r="C89" i="12"/>
  <c r="C88" i="12"/>
  <c r="C87" i="12"/>
  <c r="C86" i="12"/>
  <c r="C97" i="12" s="1"/>
  <c r="C85" i="12"/>
  <c r="M80" i="12"/>
  <c r="L80" i="12"/>
  <c r="K80" i="12"/>
  <c r="J80" i="12"/>
  <c r="I80" i="12"/>
  <c r="H80" i="12"/>
  <c r="G80" i="12"/>
  <c r="F80" i="12"/>
  <c r="E80" i="12"/>
  <c r="D80" i="12"/>
  <c r="C80" i="12"/>
  <c r="B80" i="12"/>
  <c r="B77" i="12"/>
  <c r="M78" i="12" s="1"/>
  <c r="D78" i="12" l="1"/>
  <c r="H78" i="12"/>
  <c r="B78" i="12"/>
  <c r="F78" i="12"/>
  <c r="J78" i="12"/>
  <c r="L78" i="12"/>
  <c r="C78" i="12"/>
  <c r="E78" i="12"/>
  <c r="G78" i="12"/>
  <c r="I78" i="12"/>
  <c r="K78" i="12"/>
  <c r="B79" i="12" l="1"/>
  <c r="R9" i="8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Q17" i="7" l="1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A18" i="9" l="1"/>
  <c r="Z18" i="9"/>
  <c r="Y18" i="9"/>
  <c r="AA9" i="8"/>
  <c r="Z9" i="8"/>
  <c r="Z13" i="8" s="1"/>
  <c r="Y9" i="8"/>
  <c r="Y13" i="8" s="1"/>
  <c r="Y12" i="8" l="1"/>
  <c r="Y14" i="8"/>
  <c r="Z12" i="8"/>
  <c r="Z14" i="8"/>
  <c r="Y11" i="8"/>
  <c r="Z11" i="8"/>
  <c r="X9" i="8"/>
  <c r="W9" i="8"/>
  <c r="V9" i="8"/>
  <c r="AQ68" i="7" l="1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I6" i="7"/>
  <c r="AJ6" i="7"/>
  <c r="AK6" i="7"/>
  <c r="AL6" i="7"/>
  <c r="AM6" i="7"/>
  <c r="AN6" i="7"/>
  <c r="AO6" i="7"/>
  <c r="AP6" i="7"/>
  <c r="AQ6" i="7"/>
  <c r="AH6" i="7" l="1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U9" i="8" l="1"/>
  <c r="S9" i="8"/>
  <c r="Q9" i="8"/>
  <c r="P9" i="8"/>
  <c r="P14" i="8" s="1"/>
  <c r="O9" i="8"/>
  <c r="N9" i="8"/>
  <c r="M9" i="8"/>
  <c r="L9" i="8"/>
  <c r="K9" i="8"/>
  <c r="Q14" i="8" l="1"/>
  <c r="Q12" i="8"/>
  <c r="Q13" i="8"/>
  <c r="Q11" i="8"/>
  <c r="L13" i="8"/>
  <c r="L14" i="8"/>
  <c r="P13" i="8"/>
</calcChain>
</file>

<file path=xl/comments1.xml><?xml version="1.0" encoding="utf-8"?>
<comments xmlns="http://schemas.openxmlformats.org/spreadsheetml/2006/main">
  <authors>
    <author>Brigitte Dupuis *</author>
  </authors>
  <commentList>
    <comment ref="W5" authorId="0">
      <text>
        <r>
          <rPr>
            <b/>
            <sz val="11"/>
            <color indexed="81"/>
            <rFont val="Tahoma"/>
            <family val="2"/>
          </rPr>
          <t>above mean of checks</t>
        </r>
      </text>
    </comment>
    <comment ref="I7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7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8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" authorId="0">
      <text>
        <r>
          <rPr>
            <b/>
            <sz val="11"/>
            <color indexed="81"/>
            <rFont val="Tahoma"/>
            <family val="2"/>
          </rPr>
          <t>Below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Conquer removed and Unity added at 2017 meeting, Wpg.</t>
        </r>
      </text>
    </comment>
  </commentList>
</comments>
</file>

<file path=xl/sharedStrings.xml><?xml version="1.0" encoding="utf-8"?>
<sst xmlns="http://schemas.openxmlformats.org/spreadsheetml/2006/main" count="603" uniqueCount="259">
  <si>
    <t>Beaverlodge</t>
  </si>
  <si>
    <t>Lethbridge</t>
  </si>
  <si>
    <t>Indian Head</t>
  </si>
  <si>
    <t>Kernen</t>
  </si>
  <si>
    <t>Rosebank</t>
  </si>
  <si>
    <t>Brandon</t>
  </si>
  <si>
    <t>Melfort</t>
  </si>
  <si>
    <t>Kamsack</t>
  </si>
  <si>
    <t>Faller</t>
  </si>
  <si>
    <t>Unity</t>
  </si>
  <si>
    <t>Conquer</t>
  </si>
  <si>
    <t>LNR12-0311</t>
  </si>
  <si>
    <t>UAW1133*080</t>
  </si>
  <si>
    <t>SwiftCurrent</t>
  </si>
  <si>
    <t>Check variety Faller</t>
  </si>
  <si>
    <t>TEST WEIGHT - breeder</t>
  </si>
  <si>
    <t>NIR PROTEIN - breeder</t>
  </si>
  <si>
    <t>NIR PROTEIN - CGC</t>
  </si>
  <si>
    <t>GRADE</t>
  </si>
  <si>
    <t>FACTORS</t>
  </si>
  <si>
    <t>Mildew (MIL)</t>
  </si>
  <si>
    <t>Ergot (ERG)</t>
  </si>
  <si>
    <t>Fusarium (FUS DMG)</t>
  </si>
  <si>
    <t>Midge (MDGE DMG)</t>
  </si>
  <si>
    <t>Sprouted (SPTD)</t>
  </si>
  <si>
    <t>Smudge (SM)</t>
  </si>
  <si>
    <t>Frost/ heat stress (FRHTS)</t>
  </si>
  <si>
    <t>Green/ Immature (GR/IM)</t>
  </si>
  <si>
    <t>Others</t>
  </si>
  <si>
    <t>Comments</t>
  </si>
  <si>
    <t>TEST WEIGHT</t>
  </si>
  <si>
    <t>NIR PROTEIN</t>
  </si>
  <si>
    <t>MIN. WT.  (KGS)</t>
  </si>
  <si>
    <t>COMP. WT.  (KGS)</t>
  </si>
  <si>
    <t>Breeder/Coordinator</t>
  </si>
  <si>
    <t>Curtis Pozniac</t>
  </si>
  <si>
    <t>Technician</t>
  </si>
  <si>
    <t>Ryan Babonich</t>
  </si>
  <si>
    <t>Total Composite Weight =</t>
  </si>
  <si>
    <t>kg</t>
  </si>
  <si>
    <t>Pro*Wt/Tot Wt =</t>
  </si>
  <si>
    <t>%</t>
  </si>
  <si>
    <t>Mean Pro per Location =</t>
  </si>
  <si>
    <t>AMOUNT OF</t>
  </si>
  <si>
    <t>STATION</t>
  </si>
  <si>
    <t>WHEAT, kg</t>
  </si>
  <si>
    <t>Brandon, MB</t>
  </si>
  <si>
    <t>Indian Head, SK</t>
  </si>
  <si>
    <t>Kamsack, SK</t>
  </si>
  <si>
    <t>Rosebank, MB</t>
  </si>
  <si>
    <t>Kernen, SK</t>
  </si>
  <si>
    <t>Swift Current, SK</t>
  </si>
  <si>
    <t xml:space="preserve">Beaverlodge, AB </t>
  </si>
  <si>
    <t>Melfort, SK</t>
  </si>
  <si>
    <t>Lethbridge, AB</t>
  </si>
  <si>
    <t>Difference in Respective Units from Checks</t>
  </si>
  <si>
    <t>QUALITY FACTOR</t>
  </si>
  <si>
    <t>EXCELLENT</t>
  </si>
  <si>
    <t>IMPROVEMENT</t>
  </si>
  <si>
    <t>Satisfactory</t>
  </si>
  <si>
    <t>FLAG</t>
  </si>
  <si>
    <t>POOR</t>
  </si>
  <si>
    <t>Wheat and Flour Characteristics</t>
  </si>
  <si>
    <t>Wheat Pro</t>
  </si>
  <si>
    <t>+</t>
  </si>
  <si>
    <t>-1.0</t>
  </si>
  <si>
    <t>-</t>
  </si>
  <si>
    <t>Flour Pro</t>
  </si>
  <si>
    <t>Pro Loss</t>
  </si>
  <si>
    <t>FN</t>
  </si>
  <si>
    <t>-40</t>
  </si>
  <si>
    <t>-75</t>
  </si>
  <si>
    <t>-80</t>
  </si>
  <si>
    <t>Amyl Peak</t>
  </si>
  <si>
    <t>Milling Performance</t>
  </si>
  <si>
    <t>1.7</t>
  </si>
  <si>
    <t>1.6</t>
  </si>
  <si>
    <t>0.8</t>
  </si>
  <si>
    <t>0.7</t>
  </si>
  <si>
    <t>-0.7</t>
  </si>
  <si>
    <t>-0.8</t>
  </si>
  <si>
    <t>-1.6</t>
  </si>
  <si>
    <t>-1.7</t>
  </si>
  <si>
    <t>Flour Ash</t>
  </si>
  <si>
    <t>0.03</t>
  </si>
  <si>
    <t>0.05</t>
  </si>
  <si>
    <t>0.06</t>
  </si>
  <si>
    <t>Starch Dmg</t>
  </si>
  <si>
    <t>Dough Properties</t>
  </si>
  <si>
    <t>Farino Abs</t>
  </si>
  <si>
    <t>New Line &amp; Checks</t>
  </si>
  <si>
    <t xml:space="preserve">Wheat </t>
  </si>
  <si>
    <t>Milling</t>
  </si>
  <si>
    <t>Farinograph</t>
  </si>
  <si>
    <t>Extensograph</t>
  </si>
  <si>
    <t>Wheat protein, %</t>
  </si>
  <si>
    <t>Falling Number, s</t>
  </si>
  <si>
    <t>Flour Yield, %</t>
  </si>
  <si>
    <t>Flour Ash, %</t>
  </si>
  <si>
    <t>Starch Damage, %</t>
  </si>
  <si>
    <t>Water absorption, %</t>
  </si>
  <si>
    <t xml:space="preserve"> Development Time, min</t>
  </si>
  <si>
    <t>Stability, min</t>
  </si>
  <si>
    <t>Mixing Time, min</t>
  </si>
  <si>
    <t>Mixing Energy, WHR/KG</t>
  </si>
  <si>
    <t>Loaf Volume, cc</t>
  </si>
  <si>
    <r>
      <t>Area, cm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</si>
  <si>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Max. Resistance, BU</t>
  </si>
  <si>
    <t>Extensibility, cm</t>
  </si>
  <si>
    <t>Mean of CKs</t>
  </si>
  <si>
    <t>Katepwa</t>
  </si>
  <si>
    <t>McKenzie</t>
  </si>
  <si>
    <t>CDC Teal</t>
  </si>
  <si>
    <t>AC Barrie</t>
  </si>
  <si>
    <t>Superb</t>
  </si>
  <si>
    <t>Unity VB</t>
  </si>
  <si>
    <t>Baking (CSP)</t>
  </si>
  <si>
    <t>Variety</t>
  </si>
  <si>
    <t>Yr in Test</t>
  </si>
  <si>
    <t>Vote</t>
  </si>
  <si>
    <t>S</t>
  </si>
  <si>
    <t>DNO</t>
  </si>
  <si>
    <t>O</t>
  </si>
  <si>
    <t>A</t>
  </si>
  <si>
    <t>Grade (and degrading factors)</t>
  </si>
  <si>
    <t>Clean Wht Flr Yld</t>
  </si>
  <si>
    <t>Flr Yld PB 0.50 Ash</t>
  </si>
  <si>
    <t>Water dough colour (2h)</t>
  </si>
  <si>
    <t>Farino DDT</t>
  </si>
  <si>
    <t>Farino MTI</t>
  </si>
  <si>
    <t>Farino Stab</t>
  </si>
  <si>
    <t>EXT Area</t>
  </si>
  <si>
    <t>EXT Rmax</t>
  </si>
  <si>
    <t>EXT Length</t>
  </si>
  <si>
    <t>L*</t>
  </si>
  <si>
    <t>a*</t>
  </si>
  <si>
    <t>b*</t>
  </si>
  <si>
    <t>Excellent</t>
  </si>
  <si>
    <t>Improvement</t>
  </si>
  <si>
    <t>Flag</t>
  </si>
  <si>
    <t>Poor</t>
  </si>
  <si>
    <t>Mean of Checks</t>
  </si>
  <si>
    <t>RATING RELATIVE TO MEAN OF CHECKS</t>
  </si>
  <si>
    <t xml:space="preserve">% extraction flour was used for all flour testing.  </t>
  </si>
  <si>
    <t>Canada Northern Hard Red</t>
  </si>
  <si>
    <t>(Clean wheat basis only)</t>
  </si>
  <si>
    <t>Baking (Remix-to-Peak)</t>
  </si>
  <si>
    <t>AC Crystal</t>
  </si>
  <si>
    <t>5701PR</t>
  </si>
  <si>
    <t>5702PR</t>
  </si>
  <si>
    <t>5700PR</t>
  </si>
  <si>
    <r>
      <rPr>
        <b/>
        <sz val="16"/>
        <color rgb="FFFF0000"/>
        <rFont val="Calibri"/>
        <family val="2"/>
        <scheme val="minor"/>
      </rPr>
      <t>Unity VB</t>
    </r>
    <r>
      <rPr>
        <sz val="11"/>
        <color theme="1"/>
        <rFont val="Calibri"/>
        <family val="2"/>
        <scheme val="minor"/>
      </rPr>
      <t xml:space="preserve"> (BW362), central bread wheat trial, 2004-2006,  additional quality info available from 2014 harvest variety composites</t>
    </r>
  </si>
  <si>
    <t>AC Superb</t>
  </si>
  <si>
    <t>5700 PR</t>
  </si>
  <si>
    <t>Glenn</t>
  </si>
  <si>
    <t>AAC Foray</t>
  </si>
  <si>
    <t>2014*</t>
  </si>
  <si>
    <t>*Power (W)</t>
  </si>
  <si>
    <t xml:space="preserve">Prosper  </t>
  </si>
  <si>
    <r>
      <rPr>
        <b/>
        <sz val="16"/>
        <color rgb="FFFF0000"/>
        <rFont val="Calibri"/>
        <family val="2"/>
        <scheme val="minor"/>
      </rPr>
      <t>Faller</t>
    </r>
    <r>
      <rPr>
        <sz val="11"/>
        <color theme="1"/>
        <rFont val="Calibri"/>
        <family val="2"/>
        <scheme val="minor"/>
      </rPr>
      <t xml:space="preserve"> (HY2015), high yielding wheat trial 2013; Agquest HYS registration trial 2014 (designated as 2014-13)</t>
    </r>
  </si>
  <si>
    <r>
      <rPr>
        <b/>
        <sz val="16"/>
        <color rgb="FFFF0000"/>
        <rFont val="Calibri"/>
        <family val="2"/>
        <scheme val="minor"/>
      </rPr>
      <t>Prosper</t>
    </r>
    <r>
      <rPr>
        <sz val="11"/>
        <color theme="1"/>
        <rFont val="Calibri"/>
        <family val="2"/>
        <scheme val="minor"/>
      </rPr>
      <t xml:space="preserve"> (HY2016), high yielding wheat trial 2013; Agquest HYS registration trial 2014 (designated as 2014-14) </t>
    </r>
  </si>
  <si>
    <t>Wheat Protein</t>
  </si>
  <si>
    <t>Falling Number</t>
  </si>
  <si>
    <t>Flour Yield</t>
  </si>
  <si>
    <t>Starch Damage</t>
  </si>
  <si>
    <t>Prosper</t>
  </si>
  <si>
    <t>1st</t>
  </si>
  <si>
    <t>2CWIW-FUS MDG 0.34 MDGE 0.48 SPTD 0.24</t>
  </si>
  <si>
    <t>1CWRS-FUS DMG 0.05 MDGE 0.19 SPTD 0.04</t>
  </si>
  <si>
    <t>1CPSR-FUS DMG 0.62 MDGE 0.42 SPTD 0.5 SEV SPTD 0.1</t>
  </si>
  <si>
    <t>2CWIW-FUS DMG 0.48 MDGE 1.23 SPTD 0.27</t>
  </si>
  <si>
    <t>2CWIW-MIL FUS DMG 0.14 MDGE 0.75 SPTD 0.1</t>
  </si>
  <si>
    <t>2CWIW-MIL FUS DMG 0.25 MDGE 0.14 SPTD 0.15</t>
  </si>
  <si>
    <t>HY2015</t>
  </si>
  <si>
    <t>BW362</t>
  </si>
  <si>
    <t>HY682</t>
  </si>
  <si>
    <t>HY2016</t>
  </si>
  <si>
    <t>Water dough colour</t>
  </si>
  <si>
    <t>2h</t>
  </si>
  <si>
    <t>Lillian</t>
  </si>
  <si>
    <t>X</t>
  </si>
  <si>
    <t>BW 874</t>
  </si>
  <si>
    <t>Carberry</t>
  </si>
  <si>
    <t>BW 362</t>
  </si>
  <si>
    <r>
      <rPr>
        <b/>
        <sz val="12"/>
        <color rgb="FFFF0000"/>
        <rFont val="Arial"/>
        <family val="2"/>
      </rPr>
      <t xml:space="preserve">Proposed </t>
    </r>
    <r>
      <rPr>
        <b/>
        <sz val="12"/>
        <rFont val="Arial"/>
        <family val="2"/>
      </rPr>
      <t>General Guidelines for Assessment of Variety Registration Trial Entries Relative to Check Varieties</t>
    </r>
  </si>
  <si>
    <r>
      <t xml:space="preserve">GUIDELINES (Values </t>
    </r>
    <r>
      <rPr>
        <b/>
        <sz val="16"/>
        <rFont val="Calibri"/>
        <family val="2"/>
      </rPr>
      <t>≥ or ≤</t>
    </r>
    <r>
      <rPr>
        <b/>
        <sz val="10.4"/>
        <rFont val="Calibri"/>
        <family val="2"/>
      </rPr>
      <t>)</t>
    </r>
  </si>
  <si>
    <t>Submitted as a check variety for 2015 trial</t>
  </si>
  <si>
    <t>-1.5</t>
  </si>
  <si>
    <t>RELATIVE TO</t>
  </si>
  <si>
    <t>LOWEST CHECK</t>
  </si>
  <si>
    <t>MEAN OF CHECKS</t>
  </si>
  <si>
    <t>Extensigraph Rmax</t>
  </si>
  <si>
    <t>Farinograph Absorption</t>
  </si>
  <si>
    <t xml:space="preserve"> -50</t>
  </si>
  <si>
    <t>-1.4</t>
  </si>
  <si>
    <t>Weighted Protein for Faller</t>
  </si>
  <si>
    <t>Check variety Carberry</t>
  </si>
  <si>
    <t>Neepawa</t>
  </si>
  <si>
    <t>Taber</t>
  </si>
  <si>
    <t>Karma</t>
  </si>
  <si>
    <t>Vista</t>
  </si>
  <si>
    <t>Crystal</t>
  </si>
  <si>
    <t>Barrie</t>
  </si>
  <si>
    <t>Baking</t>
  </si>
  <si>
    <t xml:space="preserve">Carberry </t>
  </si>
  <si>
    <t>Laura</t>
  </si>
  <si>
    <r>
      <rPr>
        <b/>
        <sz val="16"/>
        <color rgb="FFFF0000"/>
        <rFont val="Calibri"/>
        <family val="2"/>
        <scheme val="minor"/>
      </rPr>
      <t>Carberry</t>
    </r>
    <r>
      <rPr>
        <sz val="12"/>
        <color theme="1"/>
        <rFont val="Calibri"/>
        <family val="2"/>
        <scheme val="minor"/>
      </rPr>
      <t xml:space="preserve"> (BW874), western bread wheat trial, 2006-2008 (Check for CBW and WBW) - </t>
    </r>
    <r>
      <rPr>
        <sz val="12"/>
        <color rgb="FFFF0000"/>
        <rFont val="Calibri"/>
        <family val="2"/>
        <scheme val="minor"/>
      </rPr>
      <t>STRENGTH CEILING</t>
    </r>
  </si>
  <si>
    <r>
      <rPr>
        <b/>
        <sz val="16"/>
        <color rgb="FFFF0000"/>
        <rFont val="Calibri"/>
        <family val="2"/>
        <scheme val="minor"/>
      </rPr>
      <t>5700PR</t>
    </r>
    <r>
      <rPr>
        <sz val="10"/>
        <rFont val="Arial"/>
        <family val="2"/>
      </rPr>
      <t xml:space="preserve"> (HY961) high yielding wheat trial, 1997-1999 (Check for HY)</t>
    </r>
  </si>
  <si>
    <t>See comments</t>
  </si>
  <si>
    <r>
      <t xml:space="preserve">GUIDELINES ADJUSTED TO MEAN OF CHECKS or </t>
    </r>
    <r>
      <rPr>
        <b/>
        <sz val="16"/>
        <color theme="8" tint="-0.249977111117893"/>
        <rFont val="Arial"/>
        <family val="2"/>
      </rPr>
      <t>TO THE LOWEST CHECK (cells highlighted in blue)</t>
    </r>
  </si>
  <si>
    <t xml:space="preserve"> +100</t>
  </si>
  <si>
    <t>Fort Whyte</t>
  </si>
  <si>
    <t>Didsbury</t>
  </si>
  <si>
    <t>CNHR CHECK SAMPLES</t>
  </si>
  <si>
    <t>St. Albert</t>
  </si>
  <si>
    <t>2016 Canada Northern Hard Wheat Registration Trial</t>
  </si>
  <si>
    <t>Entry</t>
  </si>
  <si>
    <t>Year</t>
  </si>
  <si>
    <t>TEST ID</t>
  </si>
  <si>
    <t>Breeder ID</t>
  </si>
  <si>
    <t>Pedigree</t>
  </si>
  <si>
    <t>Breeder</t>
  </si>
  <si>
    <t>Cull</t>
  </si>
  <si>
    <t>check</t>
  </si>
  <si>
    <t>HY 961</t>
  </si>
  <si>
    <t>NH 007</t>
  </si>
  <si>
    <t>NH 010</t>
  </si>
  <si>
    <t>NH 011</t>
  </si>
  <si>
    <t>NH 018</t>
  </si>
  <si>
    <t>NH 020</t>
  </si>
  <si>
    <t>NH 021</t>
  </si>
  <si>
    <t>2nd</t>
  </si>
  <si>
    <t>CWFEED-FUS DMG 1.83 MDGE 0.83 SPTD 0.3 CON CL 1.2</t>
  </si>
  <si>
    <t>CWFEED-ERG 0.06 FUS DMG 1.03 MDGE 0.6 SPTD 0.2 Base 1 CPSR</t>
  </si>
  <si>
    <t>3CNHR-FUS DMG 0.9 WTE KRNL 1.64</t>
  </si>
  <si>
    <t>1CWRS-FUS DMG 0.25 ERG 0.014 WTE KRNL 2.4</t>
  </si>
  <si>
    <t>2CNHR-FUS DMG 0.42 WTE KRNL 0.68</t>
  </si>
  <si>
    <t>CWFEED-ERG 0.047 FUS DMG 0.25 Looks like CWHWS 0.8 Base 1 CNHR</t>
  </si>
  <si>
    <t>1CNHR-FUS DMG 0.13 ERG 0.016 Looks like CWHWS 2.5</t>
  </si>
  <si>
    <t>1CNHR-FUS DMG 0.24 ERG 0.007 CON CL 1.1</t>
  </si>
  <si>
    <t>3CNHR-FUS DMG 1.06 ERG 0.011</t>
  </si>
  <si>
    <t>2CNHR-SEV SPTD 0.14 FUS DMG 0.55 SPTD 0.2 ERG 0.006</t>
  </si>
  <si>
    <t>2CNHR-FUS DMG 0.76 Looks like CWHWS 1.5</t>
  </si>
  <si>
    <t>2CNHR-FUS DMG 0.73 ERG 0.01</t>
  </si>
  <si>
    <t>1CNHR-FUS DMG 0.25 MDGE 0.25 ERG 0.021 Looks like CWHWS 3.94</t>
  </si>
  <si>
    <t>NH 001 (BW994)</t>
  </si>
  <si>
    <t>NH 002 (LNR12-0311)</t>
  </si>
  <si>
    <t>NH 004 (UAW1133*080)</t>
  </si>
  <si>
    <t>3rd</t>
  </si>
  <si>
    <t>2017 Mean of Checks</t>
  </si>
  <si>
    <t>2015 Mean of Checks</t>
  </si>
  <si>
    <t>2016 Mean of Checks</t>
  </si>
  <si>
    <t>-2.0</t>
  </si>
  <si>
    <t>-2.5</t>
  </si>
  <si>
    <t>-2.4</t>
  </si>
  <si>
    <t>Check variety Unity</t>
  </si>
  <si>
    <t>Check variety 5700PR</t>
  </si>
  <si>
    <t>Check variety for 2015 trial. Subsequently removed, then reinstated for 2017 trials (approved at 2017 meeting, Wpg)</t>
  </si>
  <si>
    <r>
      <rPr>
        <b/>
        <sz val="16"/>
        <color rgb="FFFF0000"/>
        <rFont val="Calibri"/>
        <family val="2"/>
        <scheme val="minor"/>
      </rPr>
      <t>Conquer</t>
    </r>
    <r>
      <rPr>
        <sz val="12"/>
        <color theme="1"/>
        <rFont val="Calibri"/>
        <family val="2"/>
        <scheme val="minor"/>
      </rPr>
      <t xml:space="preserve"> (HY682), removed as check as of 2017 trial, high yielding wheat trial, 2006-2008, additional quality info available from 2013 and 2014 HY trial as a check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</si>
</sst>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&quot;$&quot;#,##0;\-&quot;$&quot;#,##0"/>
    <numFmt numFmtId="165" formatCode="_-&quot;$&quot;* #,##0_-;\-&quot;$&quot;* #,##0_-;_-&quot;$&quot;* &quot;-&quot;_-;_-@_-"/>
    <numFmt numFmtId="166" formatCode="_-* #,##0.00_-;\-* #,##0.00_-;_-* &quot;-&quot;??_-;_-@_-"/>
    <numFmt numFmtId="167" formatCode="General_)"/>
    <numFmt numFmtId="168" formatCode="0.0"/>
    <numFmt numFmtId="169" formatCode="0.000"/>
    <numFmt numFmtId="170" formatCode="#,##0.000"/>
    <numFmt numFmtId="171" formatCode="#,##0.0_);\(#,##0.0\)"/>
    <numFmt numFmtId="172" formatCode="0.0_)"/>
    <numFmt numFmtId="173" formatCode="0_)"/>
    <numFmt numFmtId="174" formatCode="0.00_)"/>
    <numFmt numFmtId="175" formatCode="yyyy\-mm\-dd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3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b/>
      <sz val="18"/>
      <color indexed="18"/>
      <name val="Cambria"/>
      <family val="1"/>
    </font>
    <font>
      <sz val="12"/>
      <name val="Helv"/>
    </font>
    <font>
      <sz val="11"/>
      <color theme="1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6"/>
      <name val="Calibri"/>
      <family val="2"/>
    </font>
    <font>
      <b/>
      <sz val="10.4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theme="0" tint="-0.499984740745262"/>
      <name val="Arial"/>
      <family val="2"/>
    </font>
    <font>
      <b/>
      <sz val="16"/>
      <color rgb="FFC00000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4"/>
      <color theme="1" tint="0.249977111117893"/>
      <name val="Arial"/>
      <family val="2"/>
    </font>
    <font>
      <sz val="14"/>
      <color theme="1"/>
      <name val="Arial"/>
      <family val="2"/>
    </font>
    <font>
      <b/>
      <sz val="16"/>
      <color theme="8" tint="-0.249977111117893"/>
      <name val="Arial"/>
      <family val="2"/>
    </font>
    <font>
      <sz val="12"/>
      <color theme="8" tint="-0.249977111117893"/>
      <name val="Helv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"/>
      <name val="Arial"/>
      <family val="2"/>
    </font>
    <font>
      <b/>
      <sz val="14"/>
      <color rgb="FFFFFF0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1"/>
      <name val="Tahoma"/>
      <family val="2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9DC0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DF57"/>
        <bgColor indexed="64"/>
      </patternFill>
    </fill>
  </fills>
  <borders count="7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4" fillId="0" borderId="0"/>
    <xf numFmtId="3" fontId="4" fillId="0" borderId="0"/>
    <xf numFmtId="3" fontId="4" fillId="0" borderId="0" applyFont="0" applyFill="0" applyBorder="0" applyAlignment="0" applyProtection="0"/>
    <xf numFmtId="3" fontId="4" fillId="0" borderId="0"/>
    <xf numFmtId="165" fontId="4" fillId="0" borderId="0"/>
    <xf numFmtId="14" fontId="4" fillId="0" borderId="0"/>
    <xf numFmtId="14" fontId="4" fillId="0" borderId="0" applyFont="0" applyFill="0" applyBorder="0" applyAlignment="0" applyProtection="0"/>
    <xf numFmtId="2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2"/>
    <xf numFmtId="0" fontId="4" fillId="0" borderId="0"/>
    <xf numFmtId="0" fontId="4" fillId="0" borderId="0"/>
    <xf numFmtId="0" fontId="3" fillId="0" borderId="0"/>
    <xf numFmtId="0" fontId="4" fillId="0" borderId="0" applyBorder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4" fillId="0" borderId="0"/>
    <xf numFmtId="0" fontId="4" fillId="0" borderId="0"/>
    <xf numFmtId="0" fontId="4" fillId="0" borderId="0" applyBorder="0"/>
    <xf numFmtId="0" fontId="4" fillId="0" borderId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4" fillId="0" borderId="0"/>
    <xf numFmtId="164" fontId="4" fillId="0" borderId="0"/>
    <xf numFmtId="164" fontId="4" fillId="0" borderId="0"/>
    <xf numFmtId="14" fontId="4" fillId="0" borderId="0"/>
    <xf numFmtId="0" fontId="12" fillId="0" borderId="0" applyNumberFormat="0" applyFill="0" applyBorder="0" applyAlignment="0" applyProtection="0"/>
    <xf numFmtId="2" fontId="4" fillId="0" borderId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4" fillId="0" borderId="5" applyNumberFormat="0" applyFill="0" applyAlignment="0" applyProtection="0"/>
    <xf numFmtId="0" fontId="5" fillId="0" borderId="0"/>
    <xf numFmtId="0" fontId="15" fillId="0" borderId="6" applyNumberFormat="0" applyFill="0" applyAlignment="0" applyProtection="0"/>
    <xf numFmtId="0" fontId="6" fillId="0" borderId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0" fontId="4" fillId="0" borderId="0"/>
    <xf numFmtId="0" fontId="4" fillId="0" borderId="0"/>
    <xf numFmtId="0" fontId="19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7" fillId="24" borderId="9" applyNumberFormat="0" applyFont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4" fillId="0" borderId="2"/>
    <xf numFmtId="0" fontId="4" fillId="0" borderId="2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4" fillId="0" borderId="0"/>
    <xf numFmtId="0" fontId="4" fillId="0" borderId="0" applyBorder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7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20" fillId="21" borderId="10" applyNumberFormat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Border="0"/>
    <xf numFmtId="0" fontId="4" fillId="0" borderId="0"/>
    <xf numFmtId="0" fontId="4" fillId="2" borderId="1" applyNumberFormat="0" applyFont="0" applyAlignment="0" applyProtection="0"/>
    <xf numFmtId="166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" fillId="0" borderId="0" applyBorder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8" borderId="0" applyNumberFormat="0" applyBorder="0" applyAlignment="0" applyProtection="0"/>
    <xf numFmtId="0" fontId="9" fillId="21" borderId="0" applyNumberFormat="0" applyBorder="0" applyAlignment="0" applyProtection="0"/>
    <xf numFmtId="0" fontId="24" fillId="21" borderId="3" applyNumberFormat="0" applyAlignment="0" applyProtection="0"/>
    <xf numFmtId="0" fontId="11" fillId="31" borderId="12" applyNumberFormat="0" applyAlignment="0" applyProtection="0"/>
    <xf numFmtId="0" fontId="13" fillId="21" borderId="0" applyNumberFormat="0" applyBorder="0" applyAlignment="0" applyProtection="0"/>
    <xf numFmtId="0" fontId="25" fillId="0" borderId="13" applyNumberFormat="0" applyFill="0" applyAlignment="0" applyProtection="0"/>
    <xf numFmtId="0" fontId="26" fillId="0" borderId="6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21" borderId="3" applyNumberFormat="0" applyAlignment="0" applyProtection="0"/>
    <xf numFmtId="0" fontId="29" fillId="0" borderId="15" applyNumberFormat="0" applyFill="0" applyAlignment="0" applyProtection="0"/>
    <xf numFmtId="0" fontId="4" fillId="0" borderId="0" applyBorder="0"/>
    <xf numFmtId="0" fontId="4" fillId="0" borderId="0" applyBorder="0"/>
    <xf numFmtId="0" fontId="30" fillId="21" borderId="0" applyNumberFormat="0" applyBorder="0" applyAlignment="0" applyProtection="0"/>
    <xf numFmtId="0" fontId="4" fillId="25" borderId="9" applyNumberFormat="0" applyFont="0" applyAlignment="0" applyProtection="0"/>
    <xf numFmtId="0" fontId="22" fillId="21" borderId="16" applyNumberFormat="0" applyAlignment="0" applyProtection="0"/>
    <xf numFmtId="0" fontId="3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4" fillId="0" borderId="0" applyBorder="0"/>
    <xf numFmtId="167" fontId="32" fillId="0" borderId="0"/>
    <xf numFmtId="0" fontId="4" fillId="0" borderId="0"/>
    <xf numFmtId="0" fontId="4" fillId="0" borderId="0" applyBorder="0"/>
    <xf numFmtId="0" fontId="4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 applyBorder="0"/>
    <xf numFmtId="0" fontId="4" fillId="0" borderId="0"/>
    <xf numFmtId="0" fontId="33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7" fontId="32" fillId="0" borderId="0"/>
    <xf numFmtId="0" fontId="44" fillId="0" borderId="0"/>
    <xf numFmtId="0" fontId="1" fillId="0" borderId="0"/>
    <xf numFmtId="0" fontId="4" fillId="0" borderId="0" applyBorder="0"/>
    <xf numFmtId="0" fontId="4" fillId="0" borderId="0"/>
    <xf numFmtId="0" fontId="1" fillId="0" borderId="0"/>
    <xf numFmtId="0" fontId="75" fillId="0" borderId="0"/>
  </cellStyleXfs>
  <cellXfs count="947">
    <xf numFmtId="0" fontId="0" fillId="0" borderId="0" xfId="0"/>
    <xf numFmtId="0" fontId="0" fillId="0" borderId="0" xfId="0"/>
    <xf numFmtId="168" fontId="34" fillId="0" borderId="0" xfId="280" applyNumberFormat="1" applyFont="1" applyBorder="1" applyAlignment="1">
      <alignment vertical="center"/>
    </xf>
    <xf numFmtId="168" fontId="35" fillId="0" borderId="0" xfId="280" applyNumberFormat="1" applyFont="1"/>
    <xf numFmtId="0" fontId="35" fillId="0" borderId="0" xfId="280" applyFont="1" applyAlignment="1">
      <alignment horizontal="center"/>
    </xf>
    <xf numFmtId="0" fontId="35" fillId="0" borderId="0" xfId="280" applyFont="1" applyAlignment="1">
      <alignment horizontal="center" vertical="center"/>
    </xf>
    <xf numFmtId="0" fontId="34" fillId="0" borderId="0" xfId="280" applyFont="1" applyBorder="1" applyAlignment="1"/>
    <xf numFmtId="0" fontId="4" fillId="0" borderId="0" xfId="280"/>
    <xf numFmtId="168" fontId="36" fillId="0" borderId="0" xfId="280" applyNumberFormat="1" applyFont="1" applyAlignment="1">
      <alignment horizontal="center" vertical="center"/>
    </xf>
    <xf numFmtId="0" fontId="36" fillId="0" borderId="0" xfId="280" applyFont="1" applyAlignment="1">
      <alignment horizontal="center"/>
    </xf>
    <xf numFmtId="168" fontId="37" fillId="33" borderId="0" xfId="280" applyNumberFormat="1" applyFont="1" applyFill="1"/>
    <xf numFmtId="0" fontId="37" fillId="33" borderId="0" xfId="280" applyFont="1" applyFill="1" applyAlignment="1">
      <alignment horizontal="center"/>
    </xf>
    <xf numFmtId="0" fontId="37" fillId="33" borderId="0" xfId="280" applyFont="1" applyFill="1" applyAlignment="1">
      <alignment horizontal="center" vertical="center"/>
    </xf>
    <xf numFmtId="168" fontId="37" fillId="33" borderId="0" xfId="280" applyNumberFormat="1" applyFont="1" applyFill="1" applyAlignment="1">
      <alignment horizontal="center"/>
    </xf>
    <xf numFmtId="0" fontId="37" fillId="0" borderId="0" xfId="280" applyFont="1"/>
    <xf numFmtId="168" fontId="37" fillId="0" borderId="18" xfId="0" applyNumberFormat="1" applyFont="1" applyBorder="1" applyAlignment="1">
      <alignment horizontal="left"/>
    </xf>
    <xf numFmtId="0" fontId="37" fillId="0" borderId="0" xfId="0" applyFont="1"/>
    <xf numFmtId="168" fontId="37" fillId="0" borderId="18" xfId="282" applyNumberFormat="1" applyFont="1" applyBorder="1" applyAlignment="1">
      <alignment horizontal="left" vertical="center"/>
    </xf>
    <xf numFmtId="168" fontId="37" fillId="0" borderId="18" xfId="282" applyNumberFormat="1" applyFont="1" applyBorder="1" applyAlignment="1">
      <alignment horizontal="left" vertical="center" wrapText="1"/>
    </xf>
    <xf numFmtId="168" fontId="37" fillId="0" borderId="18" xfId="282" applyNumberFormat="1" applyFont="1" applyFill="1" applyBorder="1" applyAlignment="1">
      <alignment horizontal="center" vertical="center" wrapText="1"/>
    </xf>
    <xf numFmtId="0" fontId="37" fillId="0" borderId="0" xfId="280" applyFont="1" applyAlignment="1">
      <alignment wrapText="1"/>
    </xf>
    <xf numFmtId="0" fontId="35" fillId="0" borderId="18" xfId="25" applyNumberFormat="1" applyFont="1" applyFill="1" applyBorder="1" applyAlignment="1">
      <alignment horizontal="left" vertical="center" wrapText="1"/>
    </xf>
    <xf numFmtId="0" fontId="4" fillId="0" borderId="0" xfId="280" applyFont="1"/>
    <xf numFmtId="168" fontId="4" fillId="0" borderId="0" xfId="280" applyNumberFormat="1" applyFont="1"/>
    <xf numFmtId="169" fontId="35" fillId="0" borderId="18" xfId="25" applyNumberFormat="1" applyFont="1" applyFill="1" applyBorder="1" applyAlignment="1">
      <alignment horizontal="left" vertical="center" wrapText="1"/>
    </xf>
    <xf numFmtId="0" fontId="35" fillId="0" borderId="18" xfId="25" applyFont="1" applyFill="1" applyBorder="1" applyAlignment="1">
      <alignment horizontal="left" vertical="center" wrapText="1"/>
    </xf>
    <xf numFmtId="168" fontId="37" fillId="0" borderId="0" xfId="282" applyNumberFormat="1" applyFont="1" applyBorder="1" applyAlignment="1">
      <alignment horizontal="left" vertical="center" wrapText="1"/>
    </xf>
    <xf numFmtId="168" fontId="37" fillId="0" borderId="0" xfId="282" applyNumberFormat="1" applyFont="1" applyBorder="1" applyAlignment="1">
      <alignment horizontal="center" vertical="center" wrapText="1"/>
    </xf>
    <xf numFmtId="0" fontId="37" fillId="0" borderId="0" xfId="282" applyFont="1" applyBorder="1" applyAlignment="1">
      <alignment horizontal="center" wrapText="1"/>
    </xf>
    <xf numFmtId="168" fontId="37" fillId="0" borderId="0" xfId="282" applyNumberFormat="1" applyFont="1" applyBorder="1" applyAlignment="1">
      <alignment horizontal="center" wrapText="1"/>
    </xf>
    <xf numFmtId="0" fontId="37" fillId="0" borderId="0" xfId="280" applyFont="1" applyBorder="1" applyAlignment="1">
      <alignment wrapText="1"/>
    </xf>
    <xf numFmtId="168" fontId="37" fillId="33" borderId="0" xfId="282" applyNumberFormat="1" applyFont="1" applyFill="1" applyAlignment="1">
      <alignment horizontal="center" vertical="center"/>
    </xf>
    <xf numFmtId="168" fontId="37" fillId="33" borderId="0" xfId="282" applyNumberFormat="1" applyFont="1" applyFill="1" applyBorder="1" applyAlignment="1">
      <alignment horizontal="center" vertical="center"/>
    </xf>
    <xf numFmtId="0" fontId="37" fillId="33" borderId="0" xfId="282" applyFont="1" applyFill="1" applyAlignment="1">
      <alignment horizontal="center"/>
    </xf>
    <xf numFmtId="0" fontId="37" fillId="33" borderId="0" xfId="282" applyFont="1" applyFill="1" applyAlignment="1">
      <alignment horizontal="center" vertical="center"/>
    </xf>
    <xf numFmtId="168" fontId="37" fillId="33" borderId="19" xfId="282" applyNumberFormat="1" applyFont="1" applyFill="1" applyBorder="1" applyAlignment="1">
      <alignment horizontal="center" vertical="center"/>
    </xf>
    <xf numFmtId="168" fontId="37" fillId="0" borderId="0" xfId="282" applyNumberFormat="1" applyFont="1" applyFill="1" applyBorder="1" applyAlignment="1">
      <alignment horizontal="left" vertical="center" wrapText="1"/>
    </xf>
    <xf numFmtId="168" fontId="37" fillId="0" borderId="18" xfId="282" applyNumberFormat="1" applyFont="1" applyFill="1" applyBorder="1" applyAlignment="1">
      <alignment horizontal="left" vertical="center" wrapText="1"/>
    </xf>
    <xf numFmtId="168" fontId="37" fillId="0" borderId="20" xfId="282" applyNumberFormat="1" applyFont="1" applyBorder="1" applyAlignment="1">
      <alignment horizontal="left" vertical="center" wrapText="1"/>
    </xf>
    <xf numFmtId="168" fontId="37" fillId="0" borderId="21" xfId="282" applyNumberFormat="1" applyFont="1" applyBorder="1" applyAlignment="1">
      <alignment horizontal="center" vertical="center" wrapText="1"/>
    </xf>
    <xf numFmtId="0" fontId="37" fillId="0" borderId="21" xfId="282" applyFont="1" applyBorder="1" applyAlignment="1">
      <alignment horizontal="center" wrapText="1"/>
    </xf>
    <xf numFmtId="168" fontId="37" fillId="0" borderId="21" xfId="282" applyNumberFormat="1" applyFont="1" applyBorder="1" applyAlignment="1">
      <alignment horizontal="center" wrapText="1"/>
    </xf>
    <xf numFmtId="168" fontId="37" fillId="0" borderId="22" xfId="280" applyNumberFormat="1" applyFont="1" applyBorder="1" applyAlignment="1">
      <alignment horizontal="left" vertical="center"/>
    </xf>
    <xf numFmtId="168" fontId="40" fillId="0" borderId="18" xfId="280" applyNumberFormat="1" applyFont="1" applyFill="1" applyBorder="1" applyAlignment="1">
      <alignment horizontal="center" vertical="center"/>
    </xf>
    <xf numFmtId="168" fontId="40" fillId="0" borderId="18" xfId="280" applyNumberFormat="1" applyFont="1" applyFill="1" applyBorder="1" applyAlignment="1">
      <alignment horizontal="center"/>
    </xf>
    <xf numFmtId="0" fontId="36" fillId="0" borderId="0" xfId="280" applyFont="1"/>
    <xf numFmtId="0" fontId="4" fillId="0" borderId="0" xfId="280" applyAlignment="1">
      <alignment vertical="center"/>
    </xf>
    <xf numFmtId="168" fontId="4" fillId="0" borderId="0" xfId="280" applyNumberFormat="1" applyFont="1" applyBorder="1"/>
    <xf numFmtId="0" fontId="4" fillId="0" borderId="0" xfId="280" applyFont="1" applyBorder="1"/>
    <xf numFmtId="0" fontId="39" fillId="0" borderId="0" xfId="280" applyFont="1" applyAlignment="1">
      <alignment horizontal="center" vertical="center"/>
    </xf>
    <xf numFmtId="0" fontId="35" fillId="0" borderId="0" xfId="280" applyFont="1"/>
    <xf numFmtId="168" fontId="35" fillId="0" borderId="0" xfId="280" applyNumberFormat="1" applyFont="1" applyBorder="1"/>
    <xf numFmtId="168" fontId="0" fillId="0" borderId="0" xfId="281" applyNumberFormat="1" applyFont="1" applyBorder="1" applyAlignment="1">
      <alignment vertical="center"/>
    </xf>
    <xf numFmtId="0" fontId="0" fillId="0" borderId="0" xfId="280" applyFont="1" applyBorder="1" applyAlignment="1"/>
    <xf numFmtId="168" fontId="34" fillId="32" borderId="0" xfId="0" applyNumberFormat="1" applyFont="1" applyFill="1" applyAlignment="1">
      <alignment horizontal="left"/>
    </xf>
    <xf numFmtId="168" fontId="37" fillId="33" borderId="19" xfId="280" applyNumberFormat="1" applyFont="1" applyFill="1" applyBorder="1"/>
    <xf numFmtId="168" fontId="4" fillId="0" borderId="18" xfId="282" applyNumberFormat="1" applyFont="1" applyFill="1" applyBorder="1" applyAlignment="1">
      <alignment horizontal="center" vertical="center"/>
    </xf>
    <xf numFmtId="168" fontId="4" fillId="0" borderId="18" xfId="282" applyNumberFormat="1" applyFont="1" applyFill="1" applyBorder="1" applyAlignment="1">
      <alignment horizontal="center"/>
    </xf>
    <xf numFmtId="0" fontId="4" fillId="0" borderId="18" xfId="282" applyFont="1" applyFill="1" applyBorder="1" applyAlignment="1">
      <alignment horizontal="center"/>
    </xf>
    <xf numFmtId="4" fontId="37" fillId="0" borderId="18" xfId="283" applyNumberFormat="1" applyFont="1" applyFill="1" applyBorder="1" applyAlignment="1">
      <alignment horizontal="center"/>
    </xf>
    <xf numFmtId="168" fontId="40" fillId="0" borderId="18" xfId="280" applyNumberFormat="1" applyFont="1" applyBorder="1" applyAlignment="1">
      <alignment horizontal="left" vertical="center"/>
    </xf>
    <xf numFmtId="0" fontId="4" fillId="34" borderId="0" xfId="281" applyFont="1" applyFill="1" applyAlignment="1">
      <alignment horizontal="left"/>
    </xf>
    <xf numFmtId="168" fontId="34" fillId="34" borderId="0" xfId="286" applyNumberFormat="1" applyFont="1" applyFill="1" applyBorder="1" applyAlignment="1">
      <alignment horizontal="center" vertical="center"/>
    </xf>
    <xf numFmtId="168" fontId="34" fillId="0" borderId="0" xfId="286" applyNumberFormat="1" applyFont="1" applyBorder="1" applyAlignment="1">
      <alignment horizontal="center" vertical="center"/>
    </xf>
    <xf numFmtId="0" fontId="38" fillId="0" borderId="0" xfId="286" applyFont="1"/>
    <xf numFmtId="0" fontId="4" fillId="0" borderId="0" xfId="281" applyFont="1" applyAlignment="1"/>
    <xf numFmtId="168" fontId="4" fillId="0" borderId="0" xfId="281" applyNumberFormat="1" applyFont="1" applyAlignment="1">
      <alignment horizontal="center"/>
    </xf>
    <xf numFmtId="168" fontId="38" fillId="0" borderId="0" xfId="281" applyNumberFormat="1" applyFont="1" applyAlignment="1">
      <alignment horizontal="center"/>
    </xf>
    <xf numFmtId="0" fontId="38" fillId="0" borderId="0" xfId="287" applyFont="1"/>
    <xf numFmtId="10" fontId="34" fillId="34" borderId="0" xfId="281" applyNumberFormat="1" applyFont="1" applyFill="1" applyAlignment="1">
      <alignment horizontal="left"/>
    </xf>
    <xf numFmtId="168" fontId="34" fillId="34" borderId="0" xfId="281" applyNumberFormat="1" applyFont="1" applyFill="1" applyAlignment="1">
      <alignment horizontal="center"/>
    </xf>
    <xf numFmtId="0" fontId="4" fillId="34" borderId="0" xfId="287" applyFont="1" applyFill="1"/>
    <xf numFmtId="0" fontId="4" fillId="0" borderId="0" xfId="281" applyFont="1"/>
    <xf numFmtId="0" fontId="4" fillId="0" borderId="0" xfId="287" applyFont="1"/>
    <xf numFmtId="0" fontId="4" fillId="0" borderId="0" xfId="286" applyFont="1"/>
    <xf numFmtId="168" fontId="4" fillId="0" borderId="0" xfId="286" applyNumberFormat="1" applyFont="1" applyAlignment="1">
      <alignment horizontal="center"/>
    </xf>
    <xf numFmtId="0" fontId="38" fillId="0" borderId="23" xfId="20" applyFont="1" applyBorder="1" applyAlignment="1">
      <alignment horizontal="center"/>
    </xf>
    <xf numFmtId="0" fontId="34" fillId="0" borderId="24" xfId="20" applyFont="1" applyBorder="1" applyAlignment="1">
      <alignment horizontal="center"/>
    </xf>
    <xf numFmtId="0" fontId="34" fillId="0" borderId="25" xfId="20" applyFont="1" applyBorder="1" applyAlignment="1">
      <alignment horizontal="center"/>
    </xf>
    <xf numFmtId="0" fontId="6" fillId="0" borderId="26" xfId="20" applyFont="1" applyBorder="1" applyAlignment="1">
      <alignment horizontal="center"/>
    </xf>
    <xf numFmtId="0" fontId="34" fillId="0" borderId="19" xfId="20" applyFont="1" applyBorder="1" applyAlignment="1">
      <alignment horizontal="center"/>
    </xf>
    <xf numFmtId="0" fontId="34" fillId="0" borderId="27" xfId="20" applyFont="1" applyBorder="1" applyAlignment="1">
      <alignment horizontal="center"/>
    </xf>
    <xf numFmtId="0" fontId="37" fillId="0" borderId="28" xfId="280" applyFont="1" applyBorder="1" applyAlignment="1">
      <alignment horizontal="left"/>
    </xf>
    <xf numFmtId="168" fontId="34" fillId="0" borderId="0" xfId="0" applyNumberFormat="1" applyFont="1" applyBorder="1" applyAlignment="1">
      <alignment horizontal="center"/>
    </xf>
    <xf numFmtId="168" fontId="37" fillId="0" borderId="29" xfId="285" applyNumberFormat="1" applyFont="1" applyBorder="1" applyAlignment="1">
      <alignment horizontal="center"/>
    </xf>
    <xf numFmtId="168" fontId="37" fillId="0" borderId="30" xfId="270" applyNumberFormat="1" applyFont="1" applyBorder="1" applyAlignment="1">
      <alignment horizontal="left"/>
    </xf>
    <xf numFmtId="0" fontId="37" fillId="0" borderId="30" xfId="270" applyFont="1" applyBorder="1" applyAlignment="1">
      <alignment horizontal="left"/>
    </xf>
    <xf numFmtId="0" fontId="37" fillId="0" borderId="30" xfId="280" applyFont="1" applyBorder="1" applyAlignment="1">
      <alignment horizontal="left"/>
    </xf>
    <xf numFmtId="168" fontId="34" fillId="0" borderId="19" xfId="0" applyNumberFormat="1" applyFont="1" applyBorder="1" applyAlignment="1">
      <alignment horizontal="center"/>
    </xf>
    <xf numFmtId="0" fontId="39" fillId="0" borderId="31" xfId="280" applyFont="1" applyBorder="1" applyAlignment="1">
      <alignment horizontal="center" vertical="center"/>
    </xf>
    <xf numFmtId="1" fontId="4" fillId="0" borderId="33" xfId="287" applyNumberFormat="1" applyFont="1" applyBorder="1" applyAlignment="1">
      <alignment horizontal="center"/>
    </xf>
    <xf numFmtId="167" fontId="32" fillId="0" borderId="0" xfId="288" applyAlignment="1">
      <alignment horizontal="center"/>
    </xf>
    <xf numFmtId="167" fontId="6" fillId="0" borderId="0" xfId="288" applyFont="1" applyFill="1" applyBorder="1" applyAlignment="1" applyProtection="1">
      <alignment horizontal="center"/>
    </xf>
    <xf numFmtId="167" fontId="32" fillId="0" borderId="0" xfId="288"/>
    <xf numFmtId="167" fontId="6" fillId="0" borderId="0" xfId="288" applyFont="1" applyFill="1" applyAlignment="1" applyProtection="1">
      <alignment horizontal="center"/>
    </xf>
    <xf numFmtId="167" fontId="6" fillId="0" borderId="0" xfId="288" applyFont="1" applyFill="1" applyAlignment="1">
      <alignment horizontal="center"/>
    </xf>
    <xf numFmtId="167" fontId="38" fillId="0" borderId="19" xfId="288" applyFont="1" applyBorder="1" applyAlignment="1">
      <alignment horizontal="center"/>
    </xf>
    <xf numFmtId="167" fontId="38" fillId="0" borderId="19" xfId="288" applyFont="1" applyFill="1" applyBorder="1" applyAlignment="1">
      <alignment horizontal="center"/>
    </xf>
    <xf numFmtId="167" fontId="6" fillId="0" borderId="20" xfId="288" applyFont="1" applyBorder="1" applyAlignment="1" applyProtection="1">
      <alignment horizontal="left"/>
    </xf>
    <xf numFmtId="167" fontId="6" fillId="0" borderId="20" xfId="288" applyFont="1" applyFill="1" applyBorder="1" applyAlignment="1" applyProtection="1">
      <alignment vertical="center"/>
    </xf>
    <xf numFmtId="167" fontId="6" fillId="0" borderId="0" xfId="288" applyFont="1" applyBorder="1" applyAlignment="1" applyProtection="1">
      <alignment horizontal="left"/>
    </xf>
    <xf numFmtId="167" fontId="6" fillId="0" borderId="0" xfId="288" applyFont="1" applyBorder="1" applyAlignment="1">
      <alignment horizontal="center"/>
    </xf>
    <xf numFmtId="167" fontId="6" fillId="0" borderId="0" xfId="288" applyFont="1" applyFill="1" applyBorder="1" applyAlignment="1">
      <alignment horizontal="center"/>
    </xf>
    <xf numFmtId="167" fontId="38" fillId="0" borderId="0" xfId="288" applyFont="1" applyAlignment="1" applyProtection="1">
      <alignment horizontal="left"/>
    </xf>
    <xf numFmtId="49" fontId="43" fillId="0" borderId="0" xfId="288" applyNumberFormat="1" applyFont="1" applyFill="1" applyBorder="1" applyAlignment="1" applyProtection="1">
      <alignment horizontal="center"/>
    </xf>
    <xf numFmtId="49" fontId="38" fillId="0" borderId="0" xfId="288" applyNumberFormat="1" applyFont="1" applyBorder="1" applyAlignment="1" applyProtection="1">
      <alignment horizontal="center"/>
    </xf>
    <xf numFmtId="49" fontId="38" fillId="39" borderId="0" xfId="288" applyNumberFormat="1" applyFont="1" applyFill="1" applyBorder="1" applyAlignment="1" applyProtection="1">
      <alignment horizontal="center"/>
    </xf>
    <xf numFmtId="49" fontId="38" fillId="40" borderId="0" xfId="288" applyNumberFormat="1" applyFont="1" applyFill="1" applyBorder="1" applyAlignment="1" applyProtection="1">
      <alignment horizontal="center"/>
    </xf>
    <xf numFmtId="167" fontId="32" fillId="0" borderId="0" xfId="288" applyFill="1" applyAlignment="1">
      <alignment horizontal="center"/>
    </xf>
    <xf numFmtId="167" fontId="38" fillId="0" borderId="0" xfId="288" applyFont="1" applyFill="1" applyAlignment="1" applyProtection="1">
      <alignment horizontal="left"/>
    </xf>
    <xf numFmtId="167" fontId="43" fillId="0" borderId="0" xfId="288" applyFont="1" applyFill="1" applyAlignment="1" applyProtection="1">
      <alignment horizontal="center"/>
    </xf>
    <xf numFmtId="49" fontId="38" fillId="0" borderId="0" xfId="288" applyNumberFormat="1" applyFont="1" applyFill="1" applyBorder="1" applyAlignment="1" applyProtection="1">
      <alignment horizontal="center"/>
    </xf>
    <xf numFmtId="49" fontId="38" fillId="0" borderId="0" xfId="288" applyNumberFormat="1" applyFont="1" applyFill="1" applyBorder="1" applyAlignment="1">
      <alignment horizontal="center"/>
    </xf>
    <xf numFmtId="167" fontId="32" fillId="0" borderId="0" xfId="288" applyFill="1"/>
    <xf numFmtId="167" fontId="38" fillId="0" borderId="0" xfId="288" applyFont="1" applyBorder="1" applyAlignment="1">
      <alignment horizontal="center"/>
    </xf>
    <xf numFmtId="167" fontId="43" fillId="0" borderId="0" xfId="288" applyFont="1" applyAlignment="1" applyProtection="1">
      <alignment horizontal="center"/>
    </xf>
    <xf numFmtId="167" fontId="6" fillId="0" borderId="0" xfId="288" applyFont="1" applyAlignment="1" applyProtection="1">
      <alignment horizontal="left"/>
    </xf>
    <xf numFmtId="167" fontId="38" fillId="0" borderId="0" xfId="288" applyFont="1" applyBorder="1" applyAlignment="1" applyProtection="1">
      <alignment horizontal="left"/>
    </xf>
    <xf numFmtId="167" fontId="38" fillId="0" borderId="0" xfId="288" applyFont="1"/>
    <xf numFmtId="167" fontId="38" fillId="0" borderId="0" xfId="288" applyFont="1" applyFill="1"/>
    <xf numFmtId="0" fontId="1" fillId="0" borderId="0" xfId="290"/>
    <xf numFmtId="0" fontId="1" fillId="0" borderId="0" xfId="290" applyBorder="1"/>
    <xf numFmtId="0" fontId="44" fillId="0" borderId="0" xfId="289"/>
    <xf numFmtId="0" fontId="38" fillId="0" borderId="0" xfId="4" applyFont="1" applyBorder="1" applyAlignment="1">
      <alignment horizontal="center" vertical="center"/>
    </xf>
    <xf numFmtId="2" fontId="6" fillId="34" borderId="49" xfId="289" applyNumberFormat="1" applyFont="1" applyFill="1" applyBorder="1" applyAlignment="1">
      <alignment horizontal="center" wrapText="1"/>
    </xf>
    <xf numFmtId="2" fontId="6" fillId="34" borderId="31" xfId="289" applyNumberFormat="1" applyFont="1" applyFill="1" applyBorder="1" applyAlignment="1">
      <alignment horizontal="center" wrapText="1"/>
    </xf>
    <xf numFmtId="2" fontId="6" fillId="34" borderId="40" xfId="289" applyNumberFormat="1" applyFont="1" applyFill="1" applyBorder="1" applyAlignment="1">
      <alignment horizontal="center" wrapText="1"/>
    </xf>
    <xf numFmtId="0" fontId="53" fillId="0" borderId="0" xfId="20" applyFont="1" applyFill="1" applyBorder="1" applyAlignment="1">
      <alignment horizontal="center" vertical="center"/>
    </xf>
    <xf numFmtId="0" fontId="54" fillId="0" borderId="56" xfId="289" applyFont="1" applyFill="1" applyBorder="1" applyAlignment="1">
      <alignment horizontal="left" vertical="center"/>
    </xf>
    <xf numFmtId="0" fontId="43" fillId="0" borderId="56" xfId="20" applyFont="1" applyFill="1" applyBorder="1" applyAlignment="1">
      <alignment horizontal="center" vertical="center"/>
    </xf>
    <xf numFmtId="1" fontId="43" fillId="0" borderId="56" xfId="20" applyNumberFormat="1" applyFont="1" applyFill="1" applyBorder="1" applyAlignment="1">
      <alignment horizontal="center" vertical="center"/>
    </xf>
    <xf numFmtId="168" fontId="43" fillId="0" borderId="56" xfId="20" applyNumberFormat="1" applyFont="1" applyFill="1" applyBorder="1" applyAlignment="1">
      <alignment horizontal="fill" vertical="center" wrapText="1"/>
    </xf>
    <xf numFmtId="1" fontId="43" fillId="0" borderId="56" xfId="20" applyNumberFormat="1" applyFont="1" applyFill="1" applyBorder="1" applyAlignment="1">
      <alignment horizontal="fill" vertical="center" wrapText="1"/>
    </xf>
    <xf numFmtId="2" fontId="43" fillId="0" borderId="56" xfId="20" applyNumberFormat="1" applyFont="1" applyFill="1" applyBorder="1" applyAlignment="1">
      <alignment horizontal="fill" vertical="center" wrapText="1"/>
    </xf>
    <xf numFmtId="2" fontId="57" fillId="0" borderId="56" xfId="20" applyNumberFormat="1" applyFont="1" applyFill="1" applyBorder="1" applyAlignment="1">
      <alignment horizontal="fill" vertical="center" wrapText="1"/>
    </xf>
    <xf numFmtId="0" fontId="53" fillId="0" borderId="0" xfId="20" applyFont="1" applyAlignment="1">
      <alignment horizontal="center" vertical="center"/>
    </xf>
    <xf numFmtId="0" fontId="54" fillId="41" borderId="22" xfId="166" applyFont="1" applyFill="1" applyBorder="1" applyAlignment="1">
      <alignment horizontal="left" vertical="center"/>
    </xf>
    <xf numFmtId="0" fontId="43" fillId="0" borderId="22" xfId="20" applyFont="1" applyFill="1" applyBorder="1" applyAlignment="1">
      <alignment horizontal="center" vertical="center"/>
    </xf>
    <xf numFmtId="1" fontId="43" fillId="0" borderId="22" xfId="20" applyNumberFormat="1" applyFont="1" applyFill="1" applyBorder="1" applyAlignment="1">
      <alignment horizontal="center" vertical="center"/>
    </xf>
    <xf numFmtId="1" fontId="43" fillId="0" borderId="48" xfId="20" applyNumberFormat="1" applyFont="1" applyFill="1" applyBorder="1" applyAlignment="1">
      <alignment horizontal="center" vertical="center"/>
    </xf>
    <xf numFmtId="0" fontId="43" fillId="0" borderId="57" xfId="20" applyFont="1" applyFill="1" applyBorder="1" applyAlignment="1">
      <alignment horizontal="center" vertical="center"/>
    </xf>
    <xf numFmtId="168" fontId="58" fillId="0" borderId="57" xfId="20" applyNumberFormat="1" applyFont="1" applyBorder="1" applyAlignment="1">
      <alignment horizontal="center" vertical="center"/>
    </xf>
    <xf numFmtId="2" fontId="58" fillId="0" borderId="22" xfId="20" applyNumberFormat="1" applyFont="1" applyBorder="1" applyAlignment="1">
      <alignment horizontal="center" vertical="center" wrapText="1"/>
    </xf>
    <xf numFmtId="2" fontId="53" fillId="0" borderId="22" xfId="20" applyNumberFormat="1" applyFont="1" applyBorder="1" applyAlignment="1">
      <alignment horizontal="center" vertical="center" wrapText="1"/>
    </xf>
    <xf numFmtId="1" fontId="53" fillId="0" borderId="35" xfId="4" applyNumberFormat="1" applyFont="1" applyFill="1" applyBorder="1" applyAlignment="1">
      <alignment horizontal="center" vertical="center"/>
    </xf>
    <xf numFmtId="168" fontId="59" fillId="0" borderId="48" xfId="20" applyNumberFormat="1" applyFont="1" applyBorder="1" applyAlignment="1">
      <alignment horizontal="center" vertical="center" wrapText="1"/>
    </xf>
    <xf numFmtId="168" fontId="54" fillId="36" borderId="18" xfId="166" applyNumberFormat="1" applyFont="1" applyFill="1" applyBorder="1" applyAlignment="1">
      <alignment horizontal="left" vertical="center"/>
    </xf>
    <xf numFmtId="0" fontId="43" fillId="36" borderId="18" xfId="20" applyFont="1" applyFill="1" applyBorder="1" applyAlignment="1">
      <alignment horizontal="center" vertical="center"/>
    </xf>
    <xf numFmtId="1" fontId="43" fillId="0" borderId="18" xfId="20" applyNumberFormat="1" applyFont="1" applyFill="1" applyBorder="1" applyAlignment="1">
      <alignment horizontal="center" vertical="center"/>
    </xf>
    <xf numFmtId="1" fontId="43" fillId="0" borderId="35" xfId="20" applyNumberFormat="1" applyFont="1" applyFill="1" applyBorder="1" applyAlignment="1">
      <alignment horizontal="center" vertical="center"/>
    </xf>
    <xf numFmtId="0" fontId="43" fillId="0" borderId="51" xfId="20" applyFont="1" applyFill="1" applyBorder="1" applyAlignment="1">
      <alignment horizontal="center" vertical="center"/>
    </xf>
    <xf numFmtId="168" fontId="58" fillId="0" borderId="51" xfId="20" applyNumberFormat="1" applyFont="1" applyBorder="1" applyAlignment="1">
      <alignment horizontal="center" vertical="center"/>
    </xf>
    <xf numFmtId="2" fontId="58" fillId="0" borderId="18" xfId="20" applyNumberFormat="1" applyFont="1" applyBorder="1" applyAlignment="1">
      <alignment horizontal="center" vertical="center" wrapText="1"/>
    </xf>
    <xf numFmtId="2" fontId="53" fillId="0" borderId="18" xfId="20" applyNumberFormat="1" applyFont="1" applyBorder="1" applyAlignment="1">
      <alignment horizontal="center" vertical="center" wrapText="1"/>
    </xf>
    <xf numFmtId="168" fontId="59" fillId="0" borderId="35" xfId="20" applyNumberFormat="1" applyFont="1" applyBorder="1" applyAlignment="1">
      <alignment horizontal="center" vertical="center" wrapText="1"/>
    </xf>
    <xf numFmtId="168" fontId="54" fillId="43" borderId="18" xfId="166" applyNumberFormat="1" applyFont="1" applyFill="1" applyBorder="1" applyAlignment="1">
      <alignment horizontal="left" vertical="center"/>
    </xf>
    <xf numFmtId="0" fontId="43" fillId="0" borderId="18" xfId="20" applyFont="1" applyFill="1" applyBorder="1" applyAlignment="1">
      <alignment horizontal="center" vertical="center"/>
    </xf>
    <xf numFmtId="0" fontId="54" fillId="42" borderId="61" xfId="166" applyFont="1" applyFill="1" applyBorder="1" applyAlignment="1">
      <alignment horizontal="left" vertical="center"/>
    </xf>
    <xf numFmtId="0" fontId="43" fillId="0" borderId="61" xfId="20" applyFont="1" applyFill="1" applyBorder="1" applyAlignment="1">
      <alignment horizontal="center" vertical="center"/>
    </xf>
    <xf numFmtId="1" fontId="43" fillId="0" borderId="61" xfId="20" applyNumberFormat="1" applyFont="1" applyFill="1" applyBorder="1" applyAlignment="1">
      <alignment horizontal="center" vertical="center"/>
    </xf>
    <xf numFmtId="1" fontId="43" fillId="0" borderId="41" xfId="20" applyNumberFormat="1" applyFont="1" applyFill="1" applyBorder="1" applyAlignment="1">
      <alignment horizontal="center" vertical="center"/>
    </xf>
    <xf numFmtId="0" fontId="43" fillId="0" borderId="62" xfId="20" applyFont="1" applyFill="1" applyBorder="1" applyAlignment="1">
      <alignment horizontal="center" vertical="center"/>
    </xf>
    <xf numFmtId="2" fontId="58" fillId="0" borderId="61" xfId="20" applyNumberFormat="1" applyFont="1" applyBorder="1" applyAlignment="1">
      <alignment horizontal="center" vertical="center" wrapText="1"/>
    </xf>
    <xf numFmtId="2" fontId="53" fillId="0" borderId="61" xfId="20" applyNumberFormat="1" applyFont="1" applyBorder="1" applyAlignment="1">
      <alignment horizontal="center" vertical="center" wrapText="1"/>
    </xf>
    <xf numFmtId="168" fontId="59" fillId="0" borderId="41" xfId="20" applyNumberFormat="1" applyFont="1" applyBorder="1" applyAlignment="1">
      <alignment horizontal="center" vertical="center" wrapText="1"/>
    </xf>
    <xf numFmtId="0" fontId="53" fillId="0" borderId="0" xfId="20" applyFont="1" applyFill="1" applyAlignment="1">
      <alignment horizontal="center" vertical="center"/>
    </xf>
    <xf numFmtId="0" fontId="43" fillId="34" borderId="46" xfId="20" applyFont="1" applyFill="1" applyBorder="1" applyAlignment="1">
      <alignment horizontal="left" vertical="center"/>
    </xf>
    <xf numFmtId="0" fontId="43" fillId="34" borderId="32" xfId="20" applyFont="1" applyFill="1" applyBorder="1" applyAlignment="1">
      <alignment horizontal="center" vertical="center"/>
    </xf>
    <xf numFmtId="1" fontId="43" fillId="34" borderId="32" xfId="20" applyNumberFormat="1" applyFont="1" applyFill="1" applyBorder="1" applyAlignment="1">
      <alignment horizontal="center" vertical="center"/>
    </xf>
    <xf numFmtId="0" fontId="43" fillId="34" borderId="46" xfId="20" applyFont="1" applyFill="1" applyBorder="1" applyAlignment="1">
      <alignment horizontal="center" vertical="center"/>
    </xf>
    <xf numFmtId="168" fontId="57" fillId="34" borderId="63" xfId="20" applyNumberFormat="1" applyFont="1" applyFill="1" applyBorder="1" applyAlignment="1">
      <alignment horizontal="center" vertical="center"/>
    </xf>
    <xf numFmtId="1" fontId="57" fillId="34" borderId="63" xfId="20" applyNumberFormat="1" applyFont="1" applyFill="1" applyBorder="1" applyAlignment="1">
      <alignment horizontal="center" vertical="center"/>
    </xf>
    <xf numFmtId="1" fontId="57" fillId="34" borderId="45" xfId="20" applyNumberFormat="1" applyFont="1" applyFill="1" applyBorder="1" applyAlignment="1">
      <alignment horizontal="center" vertical="center"/>
    </xf>
    <xf numFmtId="2" fontId="57" fillId="34" borderId="63" xfId="20" applyNumberFormat="1" applyFont="1" applyFill="1" applyBorder="1" applyAlignment="1">
      <alignment horizontal="center" vertical="center"/>
    </xf>
    <xf numFmtId="168" fontId="57" fillId="34" borderId="45" xfId="20" applyNumberFormat="1" applyFont="1" applyFill="1" applyBorder="1" applyAlignment="1">
      <alignment horizontal="center" vertical="center"/>
    </xf>
    <xf numFmtId="1" fontId="43" fillId="34" borderId="63" xfId="20" applyNumberFormat="1" applyFont="1" applyFill="1" applyBorder="1" applyAlignment="1">
      <alignment horizontal="center" vertical="center"/>
    </xf>
    <xf numFmtId="168" fontId="43" fillId="34" borderId="45" xfId="20" applyNumberFormat="1" applyFont="1" applyFill="1" applyBorder="1" applyAlignment="1">
      <alignment horizontal="center" vertical="center"/>
    </xf>
    <xf numFmtId="1" fontId="43" fillId="0" borderId="32" xfId="20" applyNumberFormat="1" applyFont="1" applyFill="1" applyBorder="1" applyAlignment="1">
      <alignment horizontal="center" vertical="center"/>
    </xf>
    <xf numFmtId="0" fontId="43" fillId="0" borderId="32" xfId="20" applyFont="1" applyFill="1" applyBorder="1" applyAlignment="1">
      <alignment horizontal="center" vertical="center"/>
    </xf>
    <xf numFmtId="2" fontId="58" fillId="0" borderId="32" xfId="20" applyNumberFormat="1" applyFont="1" applyFill="1" applyBorder="1" applyAlignment="1">
      <alignment horizontal="fill" vertical="center"/>
    </xf>
    <xf numFmtId="1" fontId="58" fillId="0" borderId="32" xfId="20" applyNumberFormat="1" applyFont="1" applyFill="1" applyBorder="1" applyAlignment="1">
      <alignment horizontal="fill" vertical="center"/>
    </xf>
    <xf numFmtId="168" fontId="58" fillId="0" borderId="32" xfId="20" applyNumberFormat="1" applyFont="1" applyFill="1" applyBorder="1" applyAlignment="1">
      <alignment horizontal="fill" vertical="center"/>
    </xf>
    <xf numFmtId="0" fontId="58" fillId="0" borderId="32" xfId="20" applyFont="1" applyFill="1" applyBorder="1" applyAlignment="1">
      <alignment horizontal="fill" vertical="center"/>
    </xf>
    <xf numFmtId="2" fontId="53" fillId="0" borderId="32" xfId="20" applyNumberFormat="1" applyFont="1" applyFill="1" applyBorder="1" applyAlignment="1">
      <alignment horizontal="fill" vertical="center"/>
    </xf>
    <xf numFmtId="0" fontId="53" fillId="0" borderId="0" xfId="20" applyFont="1" applyBorder="1" applyAlignment="1">
      <alignment horizontal="center" vertical="center"/>
    </xf>
    <xf numFmtId="168" fontId="59" fillId="0" borderId="48" xfId="20" applyNumberFormat="1" applyFont="1" applyBorder="1" applyAlignment="1">
      <alignment horizontal="center" vertical="center"/>
    </xf>
    <xf numFmtId="168" fontId="59" fillId="0" borderId="35" xfId="20" applyNumberFormat="1" applyFont="1" applyBorder="1" applyAlignment="1">
      <alignment horizontal="center" vertical="center"/>
    </xf>
    <xf numFmtId="168" fontId="59" fillId="0" borderId="41" xfId="20" applyNumberFormat="1" applyFont="1" applyFill="1" applyBorder="1" applyAlignment="1">
      <alignment horizontal="center" vertical="center"/>
    </xf>
    <xf numFmtId="0" fontId="45" fillId="0" borderId="0" xfId="20" applyFont="1" applyFill="1" applyBorder="1" applyAlignment="1">
      <alignment horizontal="center" vertical="center"/>
    </xf>
    <xf numFmtId="0" fontId="60" fillId="0" borderId="56" xfId="4" applyFont="1" applyFill="1" applyBorder="1" applyAlignment="1">
      <alignment horizontal="left" vertical="center"/>
    </xf>
    <xf numFmtId="0" fontId="41" fillId="0" borderId="56" xfId="20" applyFont="1" applyFill="1" applyBorder="1" applyAlignment="1">
      <alignment horizontal="center" vertical="center"/>
    </xf>
    <xf numFmtId="1" fontId="41" fillId="0" borderId="56" xfId="20" applyNumberFormat="1" applyFont="1" applyFill="1" applyBorder="1" applyAlignment="1">
      <alignment horizontal="center" vertical="center"/>
    </xf>
    <xf numFmtId="168" fontId="61" fillId="0" borderId="56" xfId="20" applyNumberFormat="1" applyFont="1" applyFill="1" applyBorder="1" applyAlignment="1">
      <alignment horizontal="fill" vertical="center" wrapText="1"/>
    </xf>
    <xf numFmtId="1" fontId="61" fillId="0" borderId="56" xfId="20" applyNumberFormat="1" applyFont="1" applyFill="1" applyBorder="1" applyAlignment="1">
      <alignment horizontal="fill" vertical="center"/>
    </xf>
    <xf numFmtId="1" fontId="61" fillId="0" borderId="56" xfId="20" applyNumberFormat="1" applyFont="1" applyFill="1" applyBorder="1" applyAlignment="1">
      <alignment horizontal="fill" vertical="center" wrapText="1"/>
    </xf>
    <xf numFmtId="2" fontId="61" fillId="0" borderId="56" xfId="20" applyNumberFormat="1" applyFont="1" applyFill="1" applyBorder="1" applyAlignment="1">
      <alignment horizontal="fill" vertical="center" wrapText="1"/>
    </xf>
    <xf numFmtId="2" fontId="41" fillId="0" borderId="56" xfId="20" applyNumberFormat="1" applyFont="1" applyFill="1" applyBorder="1" applyAlignment="1">
      <alignment horizontal="fill" vertical="center" wrapText="1"/>
    </xf>
    <xf numFmtId="168" fontId="53" fillId="34" borderId="59" xfId="20" applyNumberFormat="1" applyFont="1" applyFill="1" applyBorder="1" applyAlignment="1">
      <alignment horizontal="center" vertical="center"/>
    </xf>
    <xf numFmtId="0" fontId="53" fillId="34" borderId="59" xfId="20" applyFont="1" applyFill="1" applyBorder="1" applyAlignment="1">
      <alignment horizontal="center" vertical="center"/>
    </xf>
    <xf numFmtId="0" fontId="53" fillId="34" borderId="60" xfId="20" applyFont="1" applyFill="1" applyBorder="1" applyAlignment="1">
      <alignment horizontal="center" vertical="center"/>
    </xf>
    <xf numFmtId="168" fontId="53" fillId="34" borderId="22" xfId="20" applyNumberFormat="1" applyFont="1" applyFill="1" applyBorder="1" applyAlignment="1">
      <alignment horizontal="center" vertical="center"/>
    </xf>
    <xf numFmtId="168" fontId="53" fillId="34" borderId="18" xfId="20" applyNumberFormat="1" applyFont="1" applyFill="1" applyBorder="1" applyAlignment="1">
      <alignment horizontal="center" vertical="center"/>
    </xf>
    <xf numFmtId="0" fontId="53" fillId="34" borderId="22" xfId="20" applyFont="1" applyFill="1" applyBorder="1" applyAlignment="1">
      <alignment horizontal="center" vertical="center"/>
    </xf>
    <xf numFmtId="1" fontId="53" fillId="34" borderId="48" xfId="20" applyNumberFormat="1" applyFont="1" applyFill="1" applyBorder="1" applyAlignment="1">
      <alignment horizontal="center" vertical="center"/>
    </xf>
    <xf numFmtId="168" fontId="53" fillId="34" borderId="57" xfId="20" applyNumberFormat="1" applyFont="1" applyFill="1" applyBorder="1" applyAlignment="1">
      <alignment horizontal="center" vertical="center"/>
    </xf>
    <xf numFmtId="2" fontId="53" fillId="34" borderId="22" xfId="20" applyNumberFormat="1" applyFont="1" applyFill="1" applyBorder="1" applyAlignment="1">
      <alignment horizontal="center" vertical="center"/>
    </xf>
    <xf numFmtId="2" fontId="53" fillId="34" borderId="18" xfId="20" applyNumberFormat="1" applyFont="1" applyFill="1" applyBorder="1" applyAlignment="1">
      <alignment horizontal="center" vertical="center"/>
    </xf>
    <xf numFmtId="0" fontId="53" fillId="34" borderId="18" xfId="20" applyFont="1" applyFill="1" applyBorder="1" applyAlignment="1">
      <alignment horizontal="center" vertical="center"/>
    </xf>
    <xf numFmtId="168" fontId="53" fillId="34" borderId="63" xfId="20" applyNumberFormat="1" applyFont="1" applyFill="1" applyBorder="1" applyAlignment="1">
      <alignment horizontal="center" vertical="center"/>
    </xf>
    <xf numFmtId="168" fontId="53" fillId="34" borderId="61" xfId="20" applyNumberFormat="1" applyFont="1" applyFill="1" applyBorder="1" applyAlignment="1">
      <alignment horizontal="center" vertical="center"/>
    </xf>
    <xf numFmtId="0" fontId="53" fillId="34" borderId="63" xfId="20" applyFont="1" applyFill="1" applyBorder="1" applyAlignment="1">
      <alignment horizontal="center" vertical="center"/>
    </xf>
    <xf numFmtId="1" fontId="53" fillId="34" borderId="45" xfId="20" applyNumberFormat="1" applyFont="1" applyFill="1" applyBorder="1" applyAlignment="1">
      <alignment horizontal="center" vertical="center"/>
    </xf>
    <xf numFmtId="168" fontId="53" fillId="34" borderId="55" xfId="20" applyNumberFormat="1" applyFont="1" applyFill="1" applyBorder="1" applyAlignment="1">
      <alignment horizontal="center" vertical="center"/>
    </xf>
    <xf numFmtId="0" fontId="53" fillId="34" borderId="61" xfId="20" applyFont="1" applyFill="1" applyBorder="1" applyAlignment="1">
      <alignment horizontal="center" vertical="center"/>
    </xf>
    <xf numFmtId="0" fontId="4" fillId="0" borderId="22" xfId="20" applyFont="1" applyFill="1" applyBorder="1" applyAlignment="1">
      <alignment horizontal="center" vertical="center"/>
    </xf>
    <xf numFmtId="0" fontId="4" fillId="0" borderId="48" xfId="20" applyFont="1" applyFill="1" applyBorder="1" applyAlignment="1">
      <alignment horizontal="center" vertical="center"/>
    </xf>
    <xf numFmtId="168" fontId="53" fillId="0" borderId="22" xfId="20" applyNumberFormat="1" applyFont="1" applyFill="1" applyBorder="1" applyAlignment="1">
      <alignment horizontal="center" vertical="center"/>
    </xf>
    <xf numFmtId="0" fontId="53" fillId="0" borderId="22" xfId="20" applyFont="1" applyFill="1" applyBorder="1" applyAlignment="1">
      <alignment horizontal="center" vertical="center"/>
    </xf>
    <xf numFmtId="1" fontId="53" fillId="0" borderId="48" xfId="20" applyNumberFormat="1" applyFont="1" applyFill="1" applyBorder="1" applyAlignment="1">
      <alignment horizontal="center" vertical="center"/>
    </xf>
    <xf numFmtId="168" fontId="53" fillId="0" borderId="57" xfId="20" applyNumberFormat="1" applyFont="1" applyFill="1" applyBorder="1" applyAlignment="1">
      <alignment horizontal="center" vertical="center"/>
    </xf>
    <xf numFmtId="2" fontId="53" fillId="0" borderId="22" xfId="20" applyNumberFormat="1" applyFont="1" applyFill="1" applyBorder="1" applyAlignment="1">
      <alignment horizontal="center" vertical="center"/>
    </xf>
    <xf numFmtId="0" fontId="53" fillId="0" borderId="57" xfId="20" applyFont="1" applyFill="1" applyBorder="1" applyAlignment="1">
      <alignment horizontal="center" vertical="center"/>
    </xf>
    <xf numFmtId="168" fontId="53" fillId="0" borderId="48" xfId="20" applyNumberFormat="1" applyFont="1" applyFill="1" applyBorder="1" applyAlignment="1">
      <alignment horizontal="center" vertical="center"/>
    </xf>
    <xf numFmtId="0" fontId="53" fillId="0" borderId="48" xfId="20" applyFont="1" applyFill="1" applyBorder="1" applyAlignment="1">
      <alignment horizontal="center" vertical="center"/>
    </xf>
    <xf numFmtId="0" fontId="53" fillId="0" borderId="18" xfId="20" applyFont="1" applyFill="1" applyBorder="1"/>
    <xf numFmtId="0" fontId="4" fillId="0" borderId="18" xfId="20" applyFont="1" applyFill="1" applyBorder="1" applyAlignment="1">
      <alignment horizontal="center" vertical="center"/>
    </xf>
    <xf numFmtId="0" fontId="4" fillId="0" borderId="35" xfId="20" applyFont="1" applyFill="1" applyBorder="1" applyAlignment="1">
      <alignment horizontal="center" vertical="center"/>
    </xf>
    <xf numFmtId="168" fontId="53" fillId="0" borderId="18" xfId="20" applyNumberFormat="1" applyFont="1" applyFill="1" applyBorder="1" applyAlignment="1">
      <alignment horizontal="center" vertical="center"/>
    </xf>
    <xf numFmtId="2" fontId="53" fillId="0" borderId="18" xfId="20" applyNumberFormat="1" applyFont="1" applyFill="1" applyBorder="1" applyAlignment="1">
      <alignment horizontal="center" vertical="center"/>
    </xf>
    <xf numFmtId="0" fontId="53" fillId="0" borderId="18" xfId="20" applyFont="1" applyFill="1" applyBorder="1" applyAlignment="1">
      <alignment horizontal="center" vertical="center"/>
    </xf>
    <xf numFmtId="1" fontId="53" fillId="0" borderId="35" xfId="20" applyNumberFormat="1" applyFont="1" applyFill="1" applyBorder="1" applyAlignment="1">
      <alignment horizontal="center" vertical="center"/>
    </xf>
    <xf numFmtId="168" fontId="53" fillId="0" borderId="51" xfId="20" applyNumberFormat="1" applyFont="1" applyFill="1" applyBorder="1" applyAlignment="1">
      <alignment horizontal="center" vertical="center"/>
    </xf>
    <xf numFmtId="0" fontId="53" fillId="0" borderId="51" xfId="20" applyFont="1" applyFill="1" applyBorder="1" applyAlignment="1">
      <alignment horizontal="center" vertical="center"/>
    </xf>
    <xf numFmtId="0" fontId="53" fillId="0" borderId="35" xfId="20" applyFont="1" applyFill="1" applyBorder="1" applyAlignment="1">
      <alignment horizontal="center" vertical="center"/>
    </xf>
    <xf numFmtId="168" fontId="53" fillId="0" borderId="61" xfId="20" applyNumberFormat="1" applyFont="1" applyFill="1" applyBorder="1" applyAlignment="1">
      <alignment horizontal="center" vertical="center"/>
    </xf>
    <xf numFmtId="0" fontId="53" fillId="0" borderId="61" xfId="20" applyFont="1" applyFill="1" applyBorder="1" applyAlignment="1">
      <alignment horizontal="center" vertical="center"/>
    </xf>
    <xf numFmtId="0" fontId="45" fillId="0" borderId="0" xfId="20" applyFont="1" applyFill="1" applyBorder="1" applyAlignment="1" applyProtection="1">
      <alignment horizontal="center" vertical="center"/>
      <protection locked="0"/>
    </xf>
    <xf numFmtId="0" fontId="0" fillId="0" borderId="0" xfId="20" applyFont="1" applyFill="1"/>
    <xf numFmtId="1" fontId="0" fillId="0" borderId="0" xfId="20" applyNumberFormat="1" applyFont="1" applyFill="1" applyAlignment="1">
      <alignment horizontal="center"/>
    </xf>
    <xf numFmtId="1" fontId="0" fillId="0" borderId="0" xfId="20" applyNumberFormat="1" applyFont="1" applyFill="1"/>
    <xf numFmtId="0" fontId="4" fillId="0" borderId="0" xfId="20" applyFont="1" applyFill="1"/>
    <xf numFmtId="1" fontId="0" fillId="0" borderId="0" xfId="20" applyNumberFormat="1" applyFont="1" applyAlignment="1">
      <alignment horizontal="center"/>
    </xf>
    <xf numFmtId="168" fontId="44" fillId="0" borderId="0" xfId="289" applyNumberFormat="1"/>
    <xf numFmtId="168" fontId="1" fillId="0" borderId="0" xfId="102" applyNumberFormat="1"/>
    <xf numFmtId="2" fontId="44" fillId="0" borderId="0" xfId="289" applyNumberFormat="1"/>
    <xf numFmtId="1" fontId="0" fillId="0" borderId="0" xfId="20" applyNumberFormat="1" applyFont="1"/>
    <xf numFmtId="0" fontId="4" fillId="0" borderId="0" xfId="289" applyFont="1"/>
    <xf numFmtId="168" fontId="53" fillId="0" borderId="59" xfId="20" applyNumberFormat="1" applyFont="1" applyFill="1" applyBorder="1" applyAlignment="1">
      <alignment horizontal="center" vertical="center"/>
    </xf>
    <xf numFmtId="0" fontId="53" fillId="0" borderId="59" xfId="20" applyFont="1" applyFill="1" applyBorder="1" applyAlignment="1">
      <alignment horizontal="center" vertical="center"/>
    </xf>
    <xf numFmtId="1" fontId="53" fillId="0" borderId="60" xfId="20" applyNumberFormat="1" applyFont="1" applyFill="1" applyBorder="1" applyAlignment="1">
      <alignment horizontal="center" vertical="center"/>
    </xf>
    <xf numFmtId="168" fontId="53" fillId="0" borderId="58" xfId="20" applyNumberFormat="1" applyFont="1" applyFill="1" applyBorder="1" applyAlignment="1">
      <alignment horizontal="center" vertical="center"/>
    </xf>
    <xf numFmtId="2" fontId="53" fillId="0" borderId="59" xfId="20" applyNumberFormat="1" applyFont="1" applyFill="1" applyBorder="1" applyAlignment="1">
      <alignment horizontal="center" vertical="center"/>
    </xf>
    <xf numFmtId="168" fontId="53" fillId="0" borderId="60" xfId="20" applyNumberFormat="1" applyFont="1" applyFill="1" applyBorder="1" applyAlignment="1">
      <alignment horizontal="center" vertical="center"/>
    </xf>
    <xf numFmtId="0" fontId="53" fillId="0" borderId="58" xfId="20" applyFont="1" applyFill="1" applyBorder="1" applyAlignment="1">
      <alignment horizontal="center" vertical="center"/>
    </xf>
    <xf numFmtId="0" fontId="53" fillId="0" borderId="60" xfId="20" applyFont="1" applyFill="1" applyBorder="1" applyAlignment="1">
      <alignment horizontal="center" vertical="center"/>
    </xf>
    <xf numFmtId="168" fontId="53" fillId="0" borderId="63" xfId="20" applyNumberFormat="1" applyFont="1" applyFill="1" applyBorder="1" applyAlignment="1">
      <alignment horizontal="center" vertical="center"/>
    </xf>
    <xf numFmtId="0" fontId="53" fillId="0" borderId="63" xfId="20" applyFont="1" applyFill="1" applyBorder="1" applyAlignment="1">
      <alignment horizontal="center" vertical="center"/>
    </xf>
    <xf numFmtId="1" fontId="53" fillId="0" borderId="45" xfId="20" applyNumberFormat="1" applyFont="1" applyFill="1" applyBorder="1" applyAlignment="1">
      <alignment horizontal="center" vertical="center"/>
    </xf>
    <xf numFmtId="168" fontId="53" fillId="0" borderId="55" xfId="20" applyNumberFormat="1" applyFont="1" applyFill="1" applyBorder="1" applyAlignment="1">
      <alignment horizontal="center" vertical="center"/>
    </xf>
    <xf numFmtId="2" fontId="53" fillId="0" borderId="63" xfId="20" applyNumberFormat="1" applyFont="1" applyFill="1" applyBorder="1" applyAlignment="1">
      <alignment horizontal="center" vertical="center"/>
    </xf>
    <xf numFmtId="168" fontId="53" fillId="0" borderId="45" xfId="20" applyNumberFormat="1" applyFont="1" applyFill="1" applyBorder="1" applyAlignment="1">
      <alignment horizontal="center" vertical="center"/>
    </xf>
    <xf numFmtId="0" fontId="53" fillId="0" borderId="55" xfId="20" applyFont="1" applyFill="1" applyBorder="1" applyAlignment="1">
      <alignment horizontal="center" vertical="center"/>
    </xf>
    <xf numFmtId="0" fontId="53" fillId="0" borderId="45" xfId="20" applyFont="1" applyFill="1" applyBorder="1" applyAlignment="1">
      <alignment horizontal="center" vertical="center"/>
    </xf>
    <xf numFmtId="0" fontId="43" fillId="32" borderId="46" xfId="20" applyFont="1" applyFill="1" applyBorder="1" applyAlignment="1">
      <alignment horizontal="left" vertical="center"/>
    </xf>
    <xf numFmtId="0" fontId="43" fillId="32" borderId="32" xfId="20" applyFont="1" applyFill="1" applyBorder="1" applyAlignment="1">
      <alignment horizontal="center" vertical="center"/>
    </xf>
    <xf numFmtId="1" fontId="43" fillId="32" borderId="32" xfId="20" applyNumberFormat="1" applyFont="1" applyFill="1" applyBorder="1" applyAlignment="1">
      <alignment horizontal="center" vertical="center"/>
    </xf>
    <xf numFmtId="0" fontId="43" fillId="32" borderId="30" xfId="20" applyFont="1" applyFill="1" applyBorder="1" applyAlignment="1">
      <alignment horizontal="center" vertical="center"/>
    </xf>
    <xf numFmtId="168" fontId="57" fillId="32" borderId="63" xfId="20" applyNumberFormat="1" applyFont="1" applyFill="1" applyBorder="1" applyAlignment="1">
      <alignment horizontal="center" vertical="center"/>
    </xf>
    <xf numFmtId="1" fontId="57" fillId="32" borderId="63" xfId="20" applyNumberFormat="1" applyFont="1" applyFill="1" applyBorder="1" applyAlignment="1">
      <alignment horizontal="center" vertical="center"/>
    </xf>
    <xf numFmtId="1" fontId="57" fillId="32" borderId="45" xfId="20" applyNumberFormat="1" applyFont="1" applyFill="1" applyBorder="1" applyAlignment="1">
      <alignment horizontal="center" vertical="center"/>
    </xf>
    <xf numFmtId="168" fontId="57" fillId="32" borderId="64" xfId="20" applyNumberFormat="1" applyFont="1" applyFill="1" applyBorder="1" applyAlignment="1">
      <alignment horizontal="center" vertical="center"/>
    </xf>
    <xf numFmtId="2" fontId="57" fillId="32" borderId="63" xfId="20" applyNumberFormat="1" applyFont="1" applyFill="1" applyBorder="1" applyAlignment="1">
      <alignment horizontal="center" vertical="center"/>
    </xf>
    <xf numFmtId="168" fontId="57" fillId="32" borderId="45" xfId="20" applyNumberFormat="1" applyFont="1" applyFill="1" applyBorder="1" applyAlignment="1">
      <alignment horizontal="center" vertical="center"/>
    </xf>
    <xf numFmtId="1" fontId="43" fillId="32" borderId="63" xfId="20" applyNumberFormat="1" applyFont="1" applyFill="1" applyBorder="1" applyAlignment="1">
      <alignment horizontal="center" vertical="center"/>
    </xf>
    <xf numFmtId="168" fontId="43" fillId="32" borderId="45" xfId="20" applyNumberFormat="1" applyFont="1" applyFill="1" applyBorder="1" applyAlignment="1">
      <alignment horizontal="center" vertical="center"/>
    </xf>
    <xf numFmtId="0" fontId="45" fillId="0" borderId="0" xfId="291" applyFont="1" applyBorder="1"/>
    <xf numFmtId="0" fontId="45" fillId="0" borderId="20" xfId="291" applyFont="1" applyFill="1" applyBorder="1"/>
    <xf numFmtId="0" fontId="45" fillId="0" borderId="0" xfId="291" applyFont="1"/>
    <xf numFmtId="0" fontId="45" fillId="0" borderId="0" xfId="291" applyFont="1" applyAlignment="1">
      <alignment horizontal="left"/>
    </xf>
    <xf numFmtId="1" fontId="45" fillId="0" borderId="0" xfId="291" applyNumberFormat="1" applyFont="1"/>
    <xf numFmtId="0" fontId="0" fillId="0" borderId="0" xfId="0" applyBorder="1"/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29" xfId="0" applyFont="1" applyBorder="1"/>
    <xf numFmtId="168" fontId="50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/>
    </xf>
    <xf numFmtId="0" fontId="50" fillId="0" borderId="42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8" fontId="50" fillId="0" borderId="23" xfId="0" applyNumberFormat="1" applyFont="1" applyBorder="1" applyAlignment="1">
      <alignment horizontal="center" vertical="center"/>
    </xf>
    <xf numFmtId="2" fontId="50" fillId="0" borderId="42" xfId="0" applyNumberFormat="1" applyFont="1" applyBorder="1" applyAlignment="1">
      <alignment horizontal="center" vertical="center"/>
    </xf>
    <xf numFmtId="2" fontId="5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168" fontId="50" fillId="0" borderId="42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" fontId="50" fillId="0" borderId="42" xfId="0" applyNumberFormat="1" applyFont="1" applyBorder="1" applyAlignment="1">
      <alignment horizontal="center" vertical="center"/>
    </xf>
    <xf numFmtId="1" fontId="5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0" borderId="23" xfId="0" applyFont="1" applyBorder="1"/>
    <xf numFmtId="0" fontId="2" fillId="0" borderId="0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33" xfId="0" applyFont="1" applyFill="1" applyBorder="1"/>
    <xf numFmtId="168" fontId="2" fillId="0" borderId="32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68" fontId="2" fillId="0" borderId="46" xfId="0" applyNumberFormat="1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168" fontId="2" fillId="0" borderId="45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6" xfId="0" applyFont="1" applyBorder="1"/>
    <xf numFmtId="0" fontId="2" fillId="0" borderId="32" xfId="0" applyFont="1" applyBorder="1"/>
    <xf numFmtId="0" fontId="2" fillId="0" borderId="47" xfId="0" applyFont="1" applyBorder="1"/>
    <xf numFmtId="0" fontId="0" fillId="0" borderId="0" xfId="0" applyFont="1" applyBorder="1"/>
    <xf numFmtId="0" fontId="50" fillId="0" borderId="44" xfId="0" applyFont="1" applyBorder="1" applyAlignment="1">
      <alignment horizontal="center" vertical="center"/>
    </xf>
    <xf numFmtId="168" fontId="50" fillId="0" borderId="30" xfId="0" applyNumberFormat="1" applyFont="1" applyBorder="1" applyAlignment="1">
      <alignment horizontal="center" vertical="center"/>
    </xf>
    <xf numFmtId="2" fontId="50" fillId="0" borderId="44" xfId="0" applyNumberFormat="1" applyFont="1" applyBorder="1" applyAlignment="1">
      <alignment horizontal="center" vertical="center"/>
    </xf>
    <xf numFmtId="168" fontId="50" fillId="0" borderId="44" xfId="0" applyNumberFormat="1" applyFont="1" applyBorder="1" applyAlignment="1">
      <alignment horizontal="center" vertical="center"/>
    </xf>
    <xf numFmtId="1" fontId="50" fillId="0" borderId="44" xfId="0" applyNumberFormat="1" applyFont="1" applyBorder="1" applyAlignment="1">
      <alignment horizontal="center" vertical="center"/>
    </xf>
    <xf numFmtId="0" fontId="0" fillId="0" borderId="30" xfId="0" applyFont="1" applyBorder="1"/>
    <xf numFmtId="0" fontId="0" fillId="0" borderId="43" xfId="0" applyFont="1" applyBorder="1"/>
    <xf numFmtId="0" fontId="0" fillId="0" borderId="44" xfId="0" applyFont="1" applyBorder="1"/>
    <xf numFmtId="168" fontId="0" fillId="0" borderId="30" xfId="0" applyNumberFormat="1" applyFont="1" applyBorder="1" applyAlignment="1">
      <alignment horizontal="center"/>
    </xf>
    <xf numFmtId="168" fontId="0" fillId="0" borderId="44" xfId="0" applyNumberFormat="1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168" fontId="0" fillId="0" borderId="30" xfId="0" applyNumberFormat="1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168" fontId="0" fillId="0" borderId="44" xfId="0" applyNumberFormat="1" applyFont="1" applyFill="1" applyBorder="1" applyAlignment="1">
      <alignment horizontal="center"/>
    </xf>
    <xf numFmtId="0" fontId="0" fillId="0" borderId="19" xfId="0" applyBorder="1"/>
    <xf numFmtId="168" fontId="0" fillId="0" borderId="26" xfId="0" applyNumberFormat="1" applyFont="1" applyBorder="1" applyAlignment="1">
      <alignment horizontal="center"/>
    </xf>
    <xf numFmtId="168" fontId="0" fillId="0" borderId="19" xfId="0" applyNumberFormat="1" applyFont="1" applyBorder="1" applyAlignment="1">
      <alignment horizontal="center"/>
    </xf>
    <xf numFmtId="168" fontId="0" fillId="0" borderId="19" xfId="0" applyNumberFormat="1" applyBorder="1" applyAlignment="1">
      <alignment horizontal="center"/>
    </xf>
    <xf numFmtId="1" fontId="0" fillId="0" borderId="48" xfId="0" applyNumberFormat="1" applyFont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8" xfId="0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68" fontId="0" fillId="0" borderId="48" xfId="0" applyNumberFormat="1" applyFont="1" applyBorder="1" applyAlignment="1">
      <alignment horizontal="center"/>
    </xf>
    <xf numFmtId="168" fontId="0" fillId="0" borderId="19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26" xfId="0" applyFont="1" applyBorder="1"/>
    <xf numFmtId="0" fontId="0" fillId="0" borderId="19" xfId="0" applyFont="1" applyBorder="1"/>
    <xf numFmtId="0" fontId="0" fillId="0" borderId="65" xfId="0" applyFont="1" applyBorder="1"/>
    <xf numFmtId="0" fontId="0" fillId="0" borderId="29" xfId="0" applyFill="1" applyBorder="1"/>
    <xf numFmtId="0" fontId="0" fillId="0" borderId="0" xfId="0" applyFont="1"/>
    <xf numFmtId="1" fontId="50" fillId="0" borderId="0" xfId="0" applyNumberFormat="1" applyFont="1" applyFill="1" applyBorder="1" applyAlignment="1">
      <alignment horizontal="center" vertical="center"/>
    </xf>
    <xf numFmtId="168" fontId="50" fillId="0" borderId="0" xfId="0" applyNumberFormat="1" applyFont="1" applyFill="1" applyBorder="1" applyAlignment="1">
      <alignment horizontal="center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29" xfId="0" applyFont="1" applyBorder="1"/>
    <xf numFmtId="168" fontId="0" fillId="0" borderId="0" xfId="0" applyNumberFormat="1" applyFont="1" applyAlignment="1">
      <alignment horizontal="center"/>
    </xf>
    <xf numFmtId="0" fontId="0" fillId="0" borderId="27" xfId="0" applyFont="1" applyBorder="1"/>
    <xf numFmtId="168" fontId="50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168" fontId="50" fillId="0" borderId="19" xfId="0" applyNumberFormat="1" applyFont="1" applyFill="1" applyBorder="1" applyAlignment="1">
      <alignment horizontal="center" vertical="center"/>
    </xf>
    <xf numFmtId="1" fontId="50" fillId="0" borderId="48" xfId="0" applyNumberFormat="1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1" fontId="50" fillId="0" borderId="19" xfId="0" applyNumberFormat="1" applyFont="1" applyFill="1" applyBorder="1" applyAlignment="1">
      <alignment horizontal="center" vertical="center"/>
    </xf>
    <xf numFmtId="168" fontId="50" fillId="0" borderId="26" xfId="0" applyNumberFormat="1" applyFont="1" applyBorder="1" applyAlignment="1">
      <alignment horizontal="center" vertical="center"/>
    </xf>
    <xf numFmtId="2" fontId="50" fillId="0" borderId="48" xfId="0" applyNumberFormat="1" applyFont="1" applyBorder="1" applyAlignment="1">
      <alignment horizontal="center" vertical="center"/>
    </xf>
    <xf numFmtId="2" fontId="50" fillId="0" borderId="19" xfId="0" applyNumberFormat="1" applyFont="1" applyBorder="1" applyAlignment="1">
      <alignment horizontal="center" vertical="center"/>
    </xf>
    <xf numFmtId="2" fontId="50" fillId="0" borderId="19" xfId="0" applyNumberFormat="1" applyFont="1" applyFill="1" applyBorder="1" applyAlignment="1">
      <alignment horizontal="center" vertical="center"/>
    </xf>
    <xf numFmtId="168" fontId="50" fillId="0" borderId="48" xfId="0" applyNumberFormat="1" applyFont="1" applyBorder="1" applyAlignment="1">
      <alignment horizontal="center" vertical="center"/>
    </xf>
    <xf numFmtId="1" fontId="50" fillId="0" borderId="19" xfId="0" applyNumberFormat="1" applyFont="1" applyBorder="1" applyAlignment="1">
      <alignment horizontal="center" vertical="center"/>
    </xf>
    <xf numFmtId="0" fontId="0" fillId="0" borderId="48" xfId="0" applyFont="1" applyBorder="1"/>
    <xf numFmtId="0" fontId="0" fillId="0" borderId="0" xfId="290" applyFont="1" applyBorder="1"/>
    <xf numFmtId="0" fontId="45" fillId="0" borderId="0" xfId="291" applyFont="1" applyFill="1" applyBorder="1"/>
    <xf numFmtId="0" fontId="38" fillId="0" borderId="0" xfId="291" applyFont="1" applyFill="1" applyBorder="1" applyAlignment="1">
      <alignment vertical="center"/>
    </xf>
    <xf numFmtId="0" fontId="45" fillId="0" borderId="0" xfId="291" applyFont="1" applyFill="1" applyBorder="1" applyAlignment="1">
      <alignment horizontal="left"/>
    </xf>
    <xf numFmtId="1" fontId="45" fillId="0" borderId="20" xfId="291" applyNumberFormat="1" applyFont="1" applyFill="1" applyBorder="1"/>
    <xf numFmtId="168" fontId="53" fillId="0" borderId="35" xfId="20" applyNumberFormat="1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0" xfId="290" applyFont="1"/>
    <xf numFmtId="0" fontId="0" fillId="0" borderId="23" xfId="0" applyFont="1" applyBorder="1" applyAlignment="1">
      <alignment horizontal="center"/>
    </xf>
    <xf numFmtId="0" fontId="1" fillId="0" borderId="0" xfId="290" applyFont="1" applyAlignment="1">
      <alignment horizontal="center"/>
    </xf>
    <xf numFmtId="167" fontId="6" fillId="0" borderId="0" xfId="288" applyFont="1" applyBorder="1" applyAlignment="1" applyProtection="1">
      <alignment horizontal="center"/>
    </xf>
    <xf numFmtId="0" fontId="4" fillId="0" borderId="0" xfId="292" applyFont="1" applyAlignment="1" applyProtection="1">
      <alignment horizontal="left" vertical="top"/>
    </xf>
    <xf numFmtId="0" fontId="4" fillId="0" borderId="0" xfId="4" applyFont="1" applyBorder="1" applyAlignment="1">
      <alignment horizontal="center" vertical="center"/>
    </xf>
    <xf numFmtId="0" fontId="43" fillId="34" borderId="20" xfId="289" applyFont="1" applyFill="1" applyBorder="1" applyAlignment="1"/>
    <xf numFmtId="0" fontId="43" fillId="34" borderId="34" xfId="289" applyFont="1" applyFill="1" applyBorder="1" applyAlignment="1"/>
    <xf numFmtId="2" fontId="6" fillId="34" borderId="39" xfId="289" applyNumberFormat="1" applyFont="1" applyFill="1" applyBorder="1" applyAlignment="1">
      <alignment horizontal="center" wrapText="1"/>
    </xf>
    <xf numFmtId="168" fontId="53" fillId="0" borderId="59" xfId="289" applyNumberFormat="1" applyFont="1" applyFill="1" applyBorder="1" applyAlignment="1">
      <alignment horizontal="center" wrapText="1"/>
    </xf>
    <xf numFmtId="168" fontId="53" fillId="0" borderId="18" xfId="289" applyNumberFormat="1" applyFont="1" applyFill="1" applyBorder="1" applyAlignment="1">
      <alignment horizontal="center" wrapText="1"/>
    </xf>
    <xf numFmtId="168" fontId="53" fillId="0" borderId="63" xfId="289" applyNumberFormat="1" applyFont="1" applyFill="1" applyBorder="1" applyAlignment="1">
      <alignment horizontal="center" wrapText="1"/>
    </xf>
    <xf numFmtId="0" fontId="53" fillId="0" borderId="21" xfId="4" applyFont="1" applyBorder="1" applyAlignment="1">
      <alignment horizontal="right" vertical="center"/>
    </xf>
    <xf numFmtId="0" fontId="53" fillId="0" borderId="21" xfId="4" applyFont="1" applyBorder="1" applyAlignment="1">
      <alignment horizontal="left" vertical="center"/>
    </xf>
    <xf numFmtId="1" fontId="37" fillId="0" borderId="21" xfId="20" applyNumberFormat="1" applyFont="1" applyFill="1" applyBorder="1" applyAlignment="1">
      <alignment horizontal="center"/>
    </xf>
    <xf numFmtId="0" fontId="37" fillId="0" borderId="21" xfId="20" applyFont="1" applyFill="1" applyBorder="1"/>
    <xf numFmtId="168" fontId="37" fillId="0" borderId="21" xfId="20" applyNumberFormat="1" applyFont="1" applyFill="1" applyBorder="1" applyAlignment="1">
      <alignment horizontal="center"/>
    </xf>
    <xf numFmtId="0" fontId="4" fillId="0" borderId="21" xfId="20" applyFont="1" applyFill="1" applyBorder="1" applyAlignment="1">
      <alignment horizontal="center"/>
    </xf>
    <xf numFmtId="168" fontId="4" fillId="0" borderId="21" xfId="20" applyNumberFormat="1" applyFont="1" applyFill="1" applyBorder="1" applyAlignment="1">
      <alignment horizontal="center"/>
    </xf>
    <xf numFmtId="1" fontId="4" fillId="0" borderId="21" xfId="20" applyNumberFormat="1" applyFont="1" applyFill="1" applyBorder="1" applyAlignment="1">
      <alignment horizont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20" applyFont="1" applyAlignment="1">
      <alignment horizontal="center"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Border="1" applyAlignment="1">
      <alignment horizontal="center" vertical="center"/>
    </xf>
    <xf numFmtId="0" fontId="4" fillId="0" borderId="0" xfId="20" applyFont="1" applyFill="1" applyBorder="1" applyAlignment="1" applyProtection="1">
      <alignment horizontal="center" vertical="center"/>
      <protection locked="0"/>
    </xf>
    <xf numFmtId="0" fontId="62" fillId="0" borderId="0" xfId="20" applyFont="1" applyFill="1"/>
    <xf numFmtId="168" fontId="63" fillId="0" borderId="18" xfId="20" applyNumberFormat="1" applyFont="1" applyFill="1" applyBorder="1" applyAlignment="1">
      <alignment horizontal="center" vertical="center"/>
    </xf>
    <xf numFmtId="168" fontId="63" fillId="0" borderId="61" xfId="20" applyNumberFormat="1" applyFont="1" applyFill="1" applyBorder="1" applyAlignment="1">
      <alignment horizontal="center" vertical="center"/>
    </xf>
    <xf numFmtId="1" fontId="63" fillId="0" borderId="41" xfId="20" applyNumberFormat="1" applyFont="1" applyFill="1" applyBorder="1" applyAlignment="1">
      <alignment horizontal="center" vertical="center"/>
    </xf>
    <xf numFmtId="168" fontId="63" fillId="0" borderId="22" xfId="20" applyNumberFormat="1" applyFont="1" applyFill="1" applyBorder="1" applyAlignment="1">
      <alignment horizontal="center" vertical="center"/>
    </xf>
    <xf numFmtId="2" fontId="63" fillId="0" borderId="22" xfId="20" applyNumberFormat="1" applyFont="1" applyFill="1" applyBorder="1" applyAlignment="1">
      <alignment horizontal="center" vertical="center"/>
    </xf>
    <xf numFmtId="1" fontId="63" fillId="0" borderId="22" xfId="20" applyNumberFormat="1" applyFont="1" applyFill="1" applyBorder="1" applyAlignment="1">
      <alignment horizontal="center" vertical="center"/>
    </xf>
    <xf numFmtId="1" fontId="63" fillId="0" borderId="48" xfId="20" applyNumberFormat="1" applyFont="1" applyFill="1" applyBorder="1" applyAlignment="1">
      <alignment horizontal="center" vertical="center"/>
    </xf>
    <xf numFmtId="168" fontId="63" fillId="0" borderId="57" xfId="20" applyNumberFormat="1" applyFont="1" applyFill="1" applyBorder="1" applyAlignment="1">
      <alignment horizontal="center" vertical="center"/>
    </xf>
    <xf numFmtId="168" fontId="58" fillId="0" borderId="57" xfId="20" applyNumberFormat="1" applyFont="1" applyFill="1" applyBorder="1" applyAlignment="1">
      <alignment horizontal="center" vertical="center"/>
    </xf>
    <xf numFmtId="2" fontId="63" fillId="0" borderId="18" xfId="20" applyNumberFormat="1" applyFont="1" applyFill="1" applyBorder="1" applyAlignment="1">
      <alignment horizontal="center" vertical="center"/>
    </xf>
    <xf numFmtId="1" fontId="63" fillId="0" borderId="18" xfId="20" applyNumberFormat="1" applyFont="1" applyFill="1" applyBorder="1" applyAlignment="1">
      <alignment horizontal="center" vertical="center"/>
    </xf>
    <xf numFmtId="1" fontId="63" fillId="0" borderId="35" xfId="20" applyNumberFormat="1" applyFont="1" applyFill="1" applyBorder="1" applyAlignment="1">
      <alignment horizontal="center" vertical="center"/>
    </xf>
    <xf numFmtId="168" fontId="63" fillId="0" borderId="51" xfId="20" applyNumberFormat="1" applyFont="1" applyFill="1" applyBorder="1" applyAlignment="1">
      <alignment horizontal="center" vertical="center"/>
    </xf>
    <xf numFmtId="168" fontId="58" fillId="0" borderId="51" xfId="20" applyNumberFormat="1" applyFont="1" applyFill="1" applyBorder="1" applyAlignment="1">
      <alignment horizontal="center" vertical="center"/>
    </xf>
    <xf numFmtId="0" fontId="4" fillId="0" borderId="51" xfId="20" applyFont="1" applyFill="1" applyBorder="1" applyAlignment="1">
      <alignment wrapText="1"/>
    </xf>
    <xf numFmtId="0" fontId="53" fillId="34" borderId="59" xfId="20" applyFont="1" applyFill="1" applyBorder="1" applyAlignment="1">
      <alignment vertical="center"/>
    </xf>
    <xf numFmtId="0" fontId="4" fillId="34" borderId="58" xfId="20" applyFont="1" applyFill="1" applyBorder="1" applyAlignment="1">
      <alignment vertical="center" wrapText="1"/>
    </xf>
    <xf numFmtId="0" fontId="53" fillId="34" borderId="18" xfId="20" applyFont="1" applyFill="1" applyBorder="1" applyAlignment="1">
      <alignment vertical="center"/>
    </xf>
    <xf numFmtId="0" fontId="53" fillId="34" borderId="35" xfId="20" applyFont="1" applyFill="1" applyBorder="1" applyAlignment="1">
      <alignment horizontal="center" vertical="center"/>
    </xf>
    <xf numFmtId="0" fontId="4" fillId="34" borderId="51" xfId="20" applyFont="1" applyFill="1" applyBorder="1" applyAlignment="1">
      <alignment vertical="center" wrapText="1"/>
    </xf>
    <xf numFmtId="0" fontId="53" fillId="34" borderId="41" xfId="20" applyFont="1" applyFill="1" applyBorder="1" applyAlignment="1">
      <alignment horizontal="center" vertical="center"/>
    </xf>
    <xf numFmtId="0" fontId="4" fillId="34" borderId="62" xfId="20" applyFont="1" applyFill="1" applyBorder="1" applyAlignment="1">
      <alignment vertical="center" wrapText="1"/>
    </xf>
    <xf numFmtId="0" fontId="53" fillId="0" borderId="22" xfId="20" applyFont="1" applyFill="1" applyBorder="1" applyAlignment="1">
      <alignment vertical="center"/>
    </xf>
    <xf numFmtId="0" fontId="4" fillId="0" borderId="57" xfId="20" applyFont="1" applyFill="1" applyBorder="1" applyAlignment="1">
      <alignment vertical="center" wrapText="1"/>
    </xf>
    <xf numFmtId="0" fontId="53" fillId="0" borderId="18" xfId="20" applyFont="1" applyFill="1" applyBorder="1" applyAlignment="1">
      <alignment vertical="center"/>
    </xf>
    <xf numFmtId="0" fontId="4" fillId="0" borderId="51" xfId="20" applyFont="1" applyFill="1" applyBorder="1" applyAlignment="1">
      <alignment vertical="center" wrapText="1"/>
    </xf>
    <xf numFmtId="0" fontId="53" fillId="0" borderId="59" xfId="20" applyFont="1" applyFill="1" applyBorder="1" applyAlignment="1">
      <alignment vertical="center"/>
    </xf>
    <xf numFmtId="0" fontId="4" fillId="0" borderId="58" xfId="20" applyFont="1" applyFill="1" applyBorder="1" applyAlignment="1">
      <alignment vertical="center" wrapText="1"/>
    </xf>
    <xf numFmtId="0" fontId="53" fillId="0" borderId="61" xfId="20" applyFont="1" applyFill="1" applyBorder="1" applyAlignment="1">
      <alignment vertical="center"/>
    </xf>
    <xf numFmtId="0" fontId="4" fillId="0" borderId="62" xfId="20" applyFont="1" applyFill="1" applyBorder="1" applyAlignment="1">
      <alignment vertical="center" wrapText="1"/>
    </xf>
    <xf numFmtId="0" fontId="43" fillId="32" borderId="46" xfId="20" applyFont="1" applyFill="1" applyBorder="1" applyAlignment="1">
      <alignment horizontal="left"/>
    </xf>
    <xf numFmtId="0" fontId="45" fillId="0" borderId="24" xfId="291" applyFont="1" applyBorder="1"/>
    <xf numFmtId="0" fontId="45" fillId="0" borderId="24" xfId="291" applyFont="1" applyBorder="1" applyAlignment="1">
      <alignment horizontal="left"/>
    </xf>
    <xf numFmtId="1" fontId="45" fillId="0" borderId="24" xfId="291" applyNumberFormat="1" applyFont="1" applyBorder="1"/>
    <xf numFmtId="168" fontId="53" fillId="0" borderId="18" xfId="0" applyNumberFormat="1" applyFont="1" applyFill="1" applyBorder="1" applyAlignment="1">
      <alignment horizontal="center"/>
    </xf>
    <xf numFmtId="0" fontId="53" fillId="0" borderId="18" xfId="0" applyFont="1" applyFill="1" applyBorder="1" applyAlignment="1">
      <alignment horizontal="center"/>
    </xf>
    <xf numFmtId="1" fontId="53" fillId="0" borderId="67" xfId="0" applyNumberFormat="1" applyFont="1" applyFill="1" applyBorder="1" applyAlignment="1">
      <alignment horizontal="center"/>
    </xf>
    <xf numFmtId="2" fontId="53" fillId="0" borderId="18" xfId="0" applyNumberFormat="1" applyFont="1" applyFill="1" applyBorder="1" applyAlignment="1">
      <alignment horizontal="center"/>
    </xf>
    <xf numFmtId="1" fontId="53" fillId="0" borderId="18" xfId="0" applyNumberFormat="1" applyFont="1" applyFill="1" applyBorder="1" applyAlignment="1">
      <alignment horizontal="center"/>
    </xf>
    <xf numFmtId="168" fontId="53" fillId="0" borderId="67" xfId="0" applyNumberFormat="1" applyFont="1" applyFill="1" applyBorder="1" applyAlignment="1">
      <alignment horizontal="center"/>
    </xf>
    <xf numFmtId="2" fontId="53" fillId="0" borderId="18" xfId="0" applyNumberFormat="1" applyFont="1" applyFill="1" applyBorder="1" applyAlignment="1">
      <alignment horizontal="center" vertical="center"/>
    </xf>
    <xf numFmtId="0" fontId="43" fillId="32" borderId="74" xfId="20" applyFont="1" applyFill="1" applyBorder="1" applyAlignment="1">
      <alignment horizontal="center" vertical="center"/>
    </xf>
    <xf numFmtId="168" fontId="57" fillId="32" borderId="66" xfId="20" applyNumberFormat="1" applyFont="1" applyFill="1" applyBorder="1" applyAlignment="1">
      <alignment horizontal="center" vertical="center"/>
    </xf>
    <xf numFmtId="1" fontId="57" fillId="32" borderId="66" xfId="20" applyNumberFormat="1" applyFont="1" applyFill="1" applyBorder="1" applyAlignment="1">
      <alignment horizontal="center" vertical="center"/>
    </xf>
    <xf numFmtId="1" fontId="57" fillId="32" borderId="75" xfId="20" applyNumberFormat="1" applyFont="1" applyFill="1" applyBorder="1" applyAlignment="1">
      <alignment horizontal="center" vertical="center"/>
    </xf>
    <xf numFmtId="168" fontId="57" fillId="32" borderId="73" xfId="20" applyNumberFormat="1" applyFont="1" applyFill="1" applyBorder="1" applyAlignment="1">
      <alignment horizontal="center" vertical="center"/>
    </xf>
    <xf numFmtId="2" fontId="57" fillId="32" borderId="66" xfId="20" applyNumberFormat="1" applyFont="1" applyFill="1" applyBorder="1" applyAlignment="1">
      <alignment horizontal="center" vertical="center"/>
    </xf>
    <xf numFmtId="168" fontId="57" fillId="32" borderId="75" xfId="20" applyNumberFormat="1" applyFont="1" applyFill="1" applyBorder="1" applyAlignment="1">
      <alignment horizontal="center" vertical="center"/>
    </xf>
    <xf numFmtId="1" fontId="43" fillId="32" borderId="66" xfId="20" applyNumberFormat="1" applyFont="1" applyFill="1" applyBorder="1" applyAlignment="1">
      <alignment horizontal="center" vertical="center"/>
    </xf>
    <xf numFmtId="168" fontId="57" fillId="32" borderId="63" xfId="4" applyNumberFormat="1" applyFont="1" applyFill="1" applyBorder="1" applyAlignment="1">
      <alignment horizontal="center" vertical="center"/>
    </xf>
    <xf numFmtId="1" fontId="57" fillId="32" borderId="63" xfId="4" applyNumberFormat="1" applyFont="1" applyFill="1" applyBorder="1" applyAlignment="1">
      <alignment horizontal="center" vertical="center"/>
    </xf>
    <xf numFmtId="1" fontId="57" fillId="32" borderId="71" xfId="4" applyNumberFormat="1" applyFont="1" applyFill="1" applyBorder="1" applyAlignment="1">
      <alignment horizontal="center" vertical="center"/>
    </xf>
    <xf numFmtId="168" fontId="57" fillId="32" borderId="55" xfId="4" applyNumberFormat="1" applyFont="1" applyFill="1" applyBorder="1" applyAlignment="1">
      <alignment horizontal="center" vertical="center"/>
    </xf>
    <xf numFmtId="2" fontId="57" fillId="32" borderId="63" xfId="4" applyNumberFormat="1" applyFont="1" applyFill="1" applyBorder="1" applyAlignment="1">
      <alignment horizontal="center" vertical="center"/>
    </xf>
    <xf numFmtId="168" fontId="57" fillId="32" borderId="71" xfId="4" applyNumberFormat="1" applyFont="1" applyFill="1" applyBorder="1" applyAlignment="1">
      <alignment horizontal="center" vertical="center"/>
    </xf>
    <xf numFmtId="1" fontId="43" fillId="32" borderId="63" xfId="4" applyNumberFormat="1" applyFont="1" applyFill="1" applyBorder="1" applyAlignment="1">
      <alignment horizontal="center" vertical="center"/>
    </xf>
    <xf numFmtId="168" fontId="43" fillId="32" borderId="71" xfId="4" applyNumberFormat="1" applyFont="1" applyFill="1" applyBorder="1" applyAlignment="1">
      <alignment horizontal="center" vertical="center"/>
    </xf>
    <xf numFmtId="0" fontId="64" fillId="0" borderId="22" xfId="0" applyFont="1" applyFill="1" applyBorder="1" applyAlignment="1">
      <alignment horizontal="center"/>
    </xf>
    <xf numFmtId="0" fontId="64" fillId="0" borderId="22" xfId="0" applyFont="1" applyFill="1" applyBorder="1" applyAlignment="1">
      <alignment horizontal="left" wrapText="1"/>
    </xf>
    <xf numFmtId="15" fontId="64" fillId="0" borderId="22" xfId="0" applyNumberFormat="1" applyFont="1" applyFill="1" applyBorder="1" applyAlignment="1">
      <alignment horizontal="center" wrapText="1"/>
    </xf>
    <xf numFmtId="0" fontId="64" fillId="0" borderId="22" xfId="0" applyFont="1" applyFill="1" applyBorder="1" applyAlignment="1">
      <alignment horizontal="center" wrapText="1"/>
    </xf>
    <xf numFmtId="0" fontId="53" fillId="0" borderId="22" xfId="0" applyFont="1" applyFill="1" applyBorder="1" applyAlignment="1">
      <alignment horizontal="center"/>
    </xf>
    <xf numFmtId="0" fontId="53" fillId="0" borderId="48" xfId="0" applyFont="1" applyFill="1" applyBorder="1" applyAlignment="1">
      <alignment horizontal="center"/>
    </xf>
    <xf numFmtId="0" fontId="64" fillId="0" borderId="18" xfId="0" applyFont="1" applyFill="1" applyBorder="1" applyAlignment="1">
      <alignment horizontal="center"/>
    </xf>
    <xf numFmtId="0" fontId="64" fillId="0" borderId="18" xfId="0" applyFont="1" applyFill="1" applyBorder="1" applyAlignment="1">
      <alignment horizontal="left" wrapText="1"/>
    </xf>
    <xf numFmtId="15" fontId="64" fillId="0" borderId="18" xfId="0" applyNumberFormat="1" applyFont="1" applyFill="1" applyBorder="1" applyAlignment="1">
      <alignment horizontal="center" wrapText="1"/>
    </xf>
    <xf numFmtId="0" fontId="64" fillId="0" borderId="18" xfId="0" applyFont="1" applyFill="1" applyBorder="1" applyAlignment="1">
      <alignment horizontal="center" wrapText="1"/>
    </xf>
    <xf numFmtId="0" fontId="53" fillId="0" borderId="35" xfId="0" applyFont="1" applyFill="1" applyBorder="1" applyAlignment="1">
      <alignment horizontal="center"/>
    </xf>
    <xf numFmtId="0" fontId="64" fillId="0" borderId="61" xfId="0" applyFont="1" applyFill="1" applyBorder="1" applyAlignment="1">
      <alignment horizontal="center"/>
    </xf>
    <xf numFmtId="0" fontId="64" fillId="0" borderId="61" xfId="0" applyFont="1" applyFill="1" applyBorder="1" applyAlignment="1">
      <alignment horizontal="left"/>
    </xf>
    <xf numFmtId="15" fontId="64" fillId="0" borderId="61" xfId="0" applyNumberFormat="1" applyFont="1" applyFill="1" applyBorder="1" applyAlignment="1">
      <alignment horizontal="center" wrapText="1"/>
    </xf>
    <xf numFmtId="0" fontId="64" fillId="0" borderId="61" xfId="0" applyFont="1" applyFill="1" applyBorder="1" applyAlignment="1">
      <alignment horizontal="center" wrapText="1"/>
    </xf>
    <xf numFmtId="0" fontId="53" fillId="0" borderId="61" xfId="0" applyFont="1" applyFill="1" applyBorder="1" applyAlignment="1">
      <alignment horizontal="center"/>
    </xf>
    <xf numFmtId="0" fontId="53" fillId="0" borderId="41" xfId="0" applyFont="1" applyFill="1" applyBorder="1" applyAlignment="1">
      <alignment horizontal="center"/>
    </xf>
    <xf numFmtId="168" fontId="53" fillId="0" borderId="22" xfId="0" applyNumberFormat="1" applyFont="1" applyFill="1" applyBorder="1" applyAlignment="1">
      <alignment horizontal="center"/>
    </xf>
    <xf numFmtId="1" fontId="53" fillId="0" borderId="70" xfId="0" applyNumberFormat="1" applyFont="1" applyFill="1" applyBorder="1" applyAlignment="1">
      <alignment horizontal="center"/>
    </xf>
    <xf numFmtId="168" fontId="53" fillId="0" borderId="57" xfId="0" applyNumberFormat="1" applyFont="1" applyFill="1" applyBorder="1" applyAlignment="1">
      <alignment horizontal="center"/>
    </xf>
    <xf numFmtId="168" fontId="53" fillId="0" borderId="51" xfId="0" applyNumberFormat="1" applyFont="1" applyFill="1" applyBorder="1" applyAlignment="1">
      <alignment horizontal="center"/>
    </xf>
    <xf numFmtId="168" fontId="53" fillId="0" borderId="61" xfId="0" applyNumberFormat="1" applyFont="1" applyFill="1" applyBorder="1" applyAlignment="1">
      <alignment horizontal="center"/>
    </xf>
    <xf numFmtId="2" fontId="53" fillId="0" borderId="61" xfId="0" applyNumberFormat="1" applyFont="1" applyFill="1" applyBorder="1" applyAlignment="1">
      <alignment horizontal="center"/>
    </xf>
    <xf numFmtId="168" fontId="53" fillId="0" borderId="72" xfId="0" applyNumberFormat="1" applyFont="1" applyFill="1" applyBorder="1" applyAlignment="1">
      <alignment horizontal="center"/>
    </xf>
    <xf numFmtId="168" fontId="53" fillId="0" borderId="62" xfId="0" applyNumberFormat="1" applyFont="1" applyFill="1" applyBorder="1" applyAlignment="1">
      <alignment horizontal="center"/>
    </xf>
    <xf numFmtId="168" fontId="53" fillId="0" borderId="70" xfId="0" applyNumberFormat="1" applyFont="1" applyFill="1" applyBorder="1" applyAlignment="1">
      <alignment horizontal="center"/>
    </xf>
    <xf numFmtId="2" fontId="53" fillId="0" borderId="22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left"/>
    </xf>
    <xf numFmtId="0" fontId="3" fillId="0" borderId="57" xfId="0" applyFont="1" applyFill="1" applyBorder="1" applyAlignment="1">
      <alignment horizontal="left"/>
    </xf>
    <xf numFmtId="0" fontId="3" fillId="0" borderId="62" xfId="0" applyFont="1" applyFill="1" applyBorder="1" applyAlignment="1">
      <alignment horizontal="left"/>
    </xf>
    <xf numFmtId="2" fontId="57" fillId="34" borderId="45" xfId="20" applyNumberFormat="1" applyFont="1" applyFill="1" applyBorder="1" applyAlignment="1">
      <alignment horizontal="center" vertical="center"/>
    </xf>
    <xf numFmtId="2" fontId="53" fillId="0" borderId="35" xfId="4" applyNumberFormat="1" applyFont="1" applyFill="1" applyBorder="1" applyAlignment="1">
      <alignment horizontal="center" vertical="center"/>
    </xf>
    <xf numFmtId="168" fontId="58" fillId="0" borderId="18" xfId="202" applyNumberFormat="1" applyFont="1" applyBorder="1" applyAlignment="1">
      <alignment horizontal="center" vertical="center"/>
    </xf>
    <xf numFmtId="168" fontId="58" fillId="0" borderId="61" xfId="202" applyNumberFormat="1" applyFont="1" applyFill="1" applyBorder="1" applyAlignment="1">
      <alignment horizontal="center" vertical="center"/>
    </xf>
    <xf numFmtId="1" fontId="58" fillId="0" borderId="18" xfId="202" applyNumberFormat="1" applyFont="1" applyBorder="1" applyAlignment="1">
      <alignment horizontal="center" vertical="center"/>
    </xf>
    <xf numFmtId="1" fontId="58" fillId="0" borderId="61" xfId="202" applyNumberFormat="1" applyFont="1" applyFill="1" applyBorder="1" applyAlignment="1">
      <alignment horizontal="center" vertical="center"/>
    </xf>
    <xf numFmtId="168" fontId="57" fillId="45" borderId="63" xfId="20" applyNumberFormat="1" applyFont="1" applyFill="1" applyBorder="1" applyAlignment="1">
      <alignment horizontal="center" vertical="center"/>
    </xf>
    <xf numFmtId="168" fontId="57" fillId="45" borderId="55" xfId="20" applyNumberFormat="1" applyFont="1" applyFill="1" applyBorder="1" applyAlignment="1">
      <alignment horizontal="center" vertical="center"/>
    </xf>
    <xf numFmtId="168" fontId="53" fillId="42" borderId="35" xfId="202" applyNumberFormat="1" applyFont="1" applyFill="1" applyBorder="1" applyAlignment="1">
      <alignment horizontal="center" vertical="center"/>
    </xf>
    <xf numFmtId="168" fontId="53" fillId="43" borderId="35" xfId="202" applyNumberFormat="1" applyFont="1" applyFill="1" applyBorder="1" applyAlignment="1">
      <alignment horizontal="center" vertical="center"/>
    </xf>
    <xf numFmtId="2" fontId="58" fillId="0" borderId="18" xfId="202" applyNumberFormat="1" applyFont="1" applyBorder="1" applyAlignment="1">
      <alignment horizontal="center" vertical="center"/>
    </xf>
    <xf numFmtId="2" fontId="58" fillId="0" borderId="61" xfId="202" applyNumberFormat="1" applyFont="1" applyBorder="1" applyAlignment="1">
      <alignment horizontal="center" vertical="center"/>
    </xf>
    <xf numFmtId="2" fontId="58" fillId="0" borderId="61" xfId="202" applyNumberFormat="1" applyFont="1" applyFill="1" applyBorder="1" applyAlignment="1">
      <alignment horizontal="center" vertical="center"/>
    </xf>
    <xf numFmtId="168" fontId="58" fillId="0" borderId="52" xfId="202" applyNumberFormat="1" applyFont="1" applyBorder="1" applyAlignment="1">
      <alignment horizontal="center" vertical="center"/>
    </xf>
    <xf numFmtId="168" fontId="58" fillId="0" borderId="49" xfId="202" applyNumberFormat="1" applyFont="1" applyFill="1" applyBorder="1" applyAlignment="1">
      <alignment horizontal="center" vertical="center"/>
    </xf>
    <xf numFmtId="1" fontId="53" fillId="38" borderId="35" xfId="4" applyNumberFormat="1" applyFont="1" applyFill="1" applyBorder="1" applyAlignment="1">
      <alignment horizontal="center" vertical="center"/>
    </xf>
    <xf numFmtId="168" fontId="53" fillId="37" borderId="22" xfId="20" applyNumberFormat="1" applyFont="1" applyFill="1" applyBorder="1" applyAlignment="1">
      <alignment horizontal="center" vertical="center"/>
    </xf>
    <xf numFmtId="0" fontId="53" fillId="38" borderId="18" xfId="20" applyFont="1" applyFill="1" applyBorder="1" applyAlignment="1">
      <alignment horizontal="center" vertical="center"/>
    </xf>
    <xf numFmtId="168" fontId="53" fillId="37" borderId="18" xfId="20" applyNumberFormat="1" applyFont="1" applyFill="1" applyBorder="1" applyAlignment="1">
      <alignment horizontal="center" vertical="center"/>
    </xf>
    <xf numFmtId="2" fontId="53" fillId="37" borderId="18" xfId="20" applyNumberFormat="1" applyFont="1" applyFill="1" applyBorder="1" applyAlignment="1">
      <alignment horizontal="center" vertical="center"/>
    </xf>
    <xf numFmtId="0" fontId="2" fillId="0" borderId="0" xfId="290" applyFont="1" applyBorder="1"/>
    <xf numFmtId="167" fontId="38" fillId="0" borderId="0" xfId="273" applyFont="1" applyAlignment="1" applyProtection="1">
      <alignment horizontal="left"/>
    </xf>
    <xf numFmtId="49" fontId="43" fillId="0" borderId="0" xfId="273" applyNumberFormat="1" applyFont="1" applyFill="1" applyBorder="1" applyAlignment="1" applyProtection="1">
      <alignment horizontal="center"/>
    </xf>
    <xf numFmtId="49" fontId="38" fillId="0" borderId="0" xfId="273" applyNumberFormat="1" applyFont="1" applyBorder="1" applyAlignment="1" applyProtection="1">
      <alignment horizontal="center"/>
    </xf>
    <xf numFmtId="49" fontId="38" fillId="39" borderId="0" xfId="273" applyNumberFormat="1" applyFont="1" applyFill="1" applyBorder="1" applyAlignment="1" applyProtection="1">
      <alignment horizontal="center"/>
    </xf>
    <xf numFmtId="49" fontId="38" fillId="40" borderId="0" xfId="273" applyNumberFormat="1" applyFont="1" applyFill="1" applyBorder="1" applyAlignment="1" applyProtection="1">
      <alignment horizontal="center"/>
    </xf>
    <xf numFmtId="167" fontId="38" fillId="0" borderId="0" xfId="273" applyFont="1" applyFill="1" applyAlignment="1" applyProtection="1">
      <alignment horizontal="left"/>
    </xf>
    <xf numFmtId="49" fontId="38" fillId="0" borderId="0" xfId="273" applyNumberFormat="1" applyFont="1" applyFill="1" applyBorder="1" applyAlignment="1" applyProtection="1">
      <alignment horizontal="center"/>
    </xf>
    <xf numFmtId="49" fontId="38" fillId="0" borderId="0" xfId="273" applyNumberFormat="1" applyFont="1" applyFill="1" applyBorder="1" applyAlignment="1">
      <alignment horizontal="center"/>
    </xf>
    <xf numFmtId="167" fontId="38" fillId="0" borderId="0" xfId="273" applyFont="1" applyBorder="1" applyAlignment="1">
      <alignment horizontal="center"/>
    </xf>
    <xf numFmtId="167" fontId="6" fillId="0" borderId="0" xfId="273" applyFont="1" applyAlignment="1" applyProtection="1">
      <alignment horizontal="left"/>
    </xf>
    <xf numFmtId="49" fontId="38" fillId="0" borderId="0" xfId="288" applyNumberFormat="1" applyFont="1" applyBorder="1" applyAlignment="1">
      <alignment horizontal="center"/>
    </xf>
    <xf numFmtId="49" fontId="38" fillId="44" borderId="0" xfId="288" applyNumberFormat="1" applyFont="1" applyFill="1" applyBorder="1" applyAlignment="1" applyProtection="1">
      <alignment horizontal="center"/>
    </xf>
    <xf numFmtId="167" fontId="66" fillId="45" borderId="0" xfId="288" applyFont="1" applyFill="1"/>
    <xf numFmtId="167" fontId="38" fillId="0" borderId="19" xfId="288" applyFont="1" applyBorder="1"/>
    <xf numFmtId="167" fontId="38" fillId="0" borderId="19" xfId="288" applyFont="1" applyFill="1" applyBorder="1"/>
    <xf numFmtId="167" fontId="32" fillId="0" borderId="19" xfId="288" applyBorder="1"/>
    <xf numFmtId="168" fontId="4" fillId="0" borderId="18" xfId="0" applyNumberFormat="1" applyFont="1" applyFill="1" applyBorder="1" applyAlignment="1">
      <alignment horizontal="center"/>
    </xf>
    <xf numFmtId="168" fontId="37" fillId="0" borderId="18" xfId="282" applyNumberFormat="1" applyFont="1" applyFill="1" applyBorder="1" applyAlignment="1">
      <alignment horizontal="center" vertical="center"/>
    </xf>
    <xf numFmtId="3" fontId="37" fillId="0" borderId="18" xfId="283" applyNumberFormat="1" applyFont="1" applyFill="1" applyBorder="1" applyAlignment="1">
      <alignment horizontal="center"/>
    </xf>
    <xf numFmtId="1" fontId="37" fillId="0" borderId="18" xfId="283" applyNumberFormat="1" applyFont="1" applyFill="1" applyBorder="1" applyAlignment="1">
      <alignment horizontal="center"/>
    </xf>
    <xf numFmtId="0" fontId="37" fillId="0" borderId="18" xfId="283" applyFont="1" applyFill="1" applyBorder="1" applyAlignment="1">
      <alignment horizontal="center"/>
    </xf>
    <xf numFmtId="0" fontId="37" fillId="0" borderId="18" xfId="280" applyFont="1" applyFill="1" applyBorder="1" applyAlignment="1">
      <alignment horizontal="center"/>
    </xf>
    <xf numFmtId="0" fontId="37" fillId="0" borderId="18" xfId="282" applyFont="1" applyFill="1" applyBorder="1" applyAlignment="1">
      <alignment horizontal="center"/>
    </xf>
    <xf numFmtId="168" fontId="37" fillId="0" borderId="18" xfId="283" applyNumberFormat="1" applyFont="1" applyFill="1" applyBorder="1" applyAlignment="1">
      <alignment horizontal="center"/>
    </xf>
    <xf numFmtId="2" fontId="37" fillId="0" borderId="18" xfId="280" applyNumberFormat="1" applyFont="1" applyFill="1" applyBorder="1" applyAlignment="1">
      <alignment horizontal="center"/>
    </xf>
    <xf numFmtId="168" fontId="37" fillId="0" borderId="18" xfId="282" applyNumberFormat="1" applyFont="1" applyFill="1" applyBorder="1" applyAlignment="1">
      <alignment horizontal="center"/>
    </xf>
    <xf numFmtId="168" fontId="37" fillId="0" borderId="18" xfId="280" applyNumberFormat="1" applyFont="1" applyFill="1" applyBorder="1" applyAlignment="1">
      <alignment horizontal="center"/>
    </xf>
    <xf numFmtId="1" fontId="37" fillId="0" borderId="18" xfId="282" applyNumberFormat="1" applyFont="1" applyFill="1" applyBorder="1" applyAlignment="1">
      <alignment horizontal="center"/>
    </xf>
    <xf numFmtId="0" fontId="37" fillId="0" borderId="18" xfId="280" applyFont="1" applyFill="1" applyBorder="1"/>
    <xf numFmtId="0" fontId="37" fillId="0" borderId="18" xfId="280" applyFont="1" applyFill="1" applyBorder="1" applyAlignment="1">
      <alignment wrapText="1"/>
    </xf>
    <xf numFmtId="0" fontId="4" fillId="0" borderId="18" xfId="0" applyFont="1" applyFill="1" applyBorder="1" applyAlignment="1">
      <alignment horizontal="center"/>
    </xf>
    <xf numFmtId="0" fontId="37" fillId="0" borderId="18" xfId="282" applyFont="1" applyFill="1" applyBorder="1" applyAlignment="1">
      <alignment horizontal="center" wrapText="1"/>
    </xf>
    <xf numFmtId="170" fontId="37" fillId="0" borderId="18" xfId="283" applyNumberFormat="1" applyFont="1" applyFill="1" applyBorder="1" applyAlignment="1">
      <alignment horizontal="center"/>
    </xf>
    <xf numFmtId="10" fontId="37" fillId="0" borderId="18" xfId="280" applyNumberFormat="1" applyFont="1" applyFill="1" applyBorder="1"/>
    <xf numFmtId="0" fontId="37" fillId="0" borderId="18" xfId="280" applyFont="1" applyFill="1" applyBorder="1" applyAlignment="1"/>
    <xf numFmtId="0" fontId="1" fillId="0" borderId="0" xfId="191" applyFont="1"/>
    <xf numFmtId="0" fontId="1" fillId="0" borderId="0" xfId="191"/>
    <xf numFmtId="0" fontId="1" fillId="0" borderId="31" xfId="191" applyBorder="1" applyAlignment="1">
      <alignment horizontal="center"/>
    </xf>
    <xf numFmtId="0" fontId="1" fillId="0" borderId="39" xfId="191" applyBorder="1" applyAlignment="1">
      <alignment horizontal="center"/>
    </xf>
    <xf numFmtId="0" fontId="1" fillId="0" borderId="49" xfId="191" applyBorder="1" applyAlignment="1">
      <alignment horizontal="center"/>
    </xf>
    <xf numFmtId="0" fontId="2" fillId="0" borderId="29" xfId="191" applyFont="1" applyBorder="1"/>
    <xf numFmtId="168" fontId="1" fillId="0" borderId="0" xfId="191" applyNumberFormat="1" applyAlignment="1">
      <alignment horizontal="center" vertical="center"/>
    </xf>
    <xf numFmtId="0" fontId="1" fillId="0" borderId="42" xfId="191" applyBorder="1" applyAlignment="1">
      <alignment horizontal="center" vertical="center"/>
    </xf>
    <xf numFmtId="0" fontId="1" fillId="0" borderId="0" xfId="191" applyAlignment="1">
      <alignment horizontal="center" vertical="center"/>
    </xf>
    <xf numFmtId="1" fontId="1" fillId="0" borderId="0" xfId="191" applyNumberFormat="1" applyAlignment="1">
      <alignment horizontal="center" vertical="center"/>
    </xf>
    <xf numFmtId="168" fontId="1" fillId="0" borderId="30" xfId="191" applyNumberFormat="1" applyBorder="1" applyAlignment="1">
      <alignment horizontal="center" vertical="center"/>
    </xf>
    <xf numFmtId="2" fontId="1" fillId="0" borderId="42" xfId="191" applyNumberFormat="1" applyBorder="1" applyAlignment="1">
      <alignment horizontal="center" vertical="center"/>
    </xf>
    <xf numFmtId="2" fontId="1" fillId="0" borderId="0" xfId="191" applyNumberFormat="1" applyAlignment="1">
      <alignment horizontal="center" vertical="center"/>
    </xf>
    <xf numFmtId="168" fontId="1" fillId="0" borderId="42" xfId="191" applyNumberFormat="1" applyBorder="1" applyAlignment="1">
      <alignment horizontal="center" vertical="center"/>
    </xf>
    <xf numFmtId="168" fontId="50" fillId="0" borderId="42" xfId="20" applyNumberFormat="1" applyFont="1" applyFill="1" applyBorder="1" applyAlignment="1">
      <alignment horizontal="center" vertical="center"/>
    </xf>
    <xf numFmtId="172" fontId="1" fillId="0" borderId="0" xfId="191" applyNumberFormat="1" applyProtection="1"/>
    <xf numFmtId="1" fontId="1" fillId="0" borderId="42" xfId="191" applyNumberFormat="1" applyBorder="1" applyAlignment="1">
      <alignment horizontal="center" vertical="center"/>
    </xf>
    <xf numFmtId="173" fontId="1" fillId="0" borderId="30" xfId="191" applyNumberFormat="1" applyBorder="1" applyProtection="1"/>
    <xf numFmtId="173" fontId="1" fillId="0" borderId="0" xfId="191" applyNumberFormat="1" applyProtection="1"/>
    <xf numFmtId="173" fontId="1" fillId="0" borderId="42" xfId="191" applyNumberFormat="1" applyBorder="1" applyProtection="1"/>
    <xf numFmtId="172" fontId="1" fillId="0" borderId="42" xfId="191" applyNumberFormat="1" applyBorder="1" applyProtection="1"/>
    <xf numFmtId="0" fontId="1" fillId="0" borderId="0" xfId="191" applyAlignment="1">
      <alignment horizontal="center"/>
    </xf>
    <xf numFmtId="0" fontId="2" fillId="0" borderId="33" xfId="191" applyFont="1" applyFill="1" applyBorder="1"/>
    <xf numFmtId="168" fontId="2" fillId="0" borderId="32" xfId="191" applyNumberFormat="1" applyFont="1" applyBorder="1" applyAlignment="1">
      <alignment horizontal="center"/>
    </xf>
    <xf numFmtId="1" fontId="2" fillId="0" borderId="45" xfId="191" applyNumberFormat="1" applyFont="1" applyBorder="1" applyAlignment="1">
      <alignment horizontal="center"/>
    </xf>
    <xf numFmtId="1" fontId="2" fillId="0" borderId="32" xfId="191" applyNumberFormat="1" applyFont="1" applyBorder="1" applyAlignment="1">
      <alignment horizontal="center"/>
    </xf>
    <xf numFmtId="168" fontId="2" fillId="0" borderId="46" xfId="191" applyNumberFormat="1" applyFont="1" applyBorder="1" applyAlignment="1">
      <alignment horizontal="center"/>
    </xf>
    <xf numFmtId="2" fontId="2" fillId="0" borderId="45" xfId="191" applyNumberFormat="1" applyFont="1" applyBorder="1" applyAlignment="1">
      <alignment horizontal="center"/>
    </xf>
    <xf numFmtId="2" fontId="2" fillId="0" borderId="32" xfId="191" applyNumberFormat="1" applyFont="1" applyBorder="1" applyAlignment="1">
      <alignment horizontal="center"/>
    </xf>
    <xf numFmtId="168" fontId="2" fillId="0" borderId="45" xfId="191" applyNumberFormat="1" applyFont="1" applyBorder="1" applyAlignment="1">
      <alignment horizontal="center"/>
    </xf>
    <xf numFmtId="1" fontId="2" fillId="0" borderId="46" xfId="191" applyNumberFormat="1" applyFont="1" applyBorder="1" applyAlignment="1">
      <alignment horizontal="center"/>
    </xf>
    <xf numFmtId="0" fontId="1" fillId="0" borderId="24" xfId="191" applyBorder="1" applyAlignment="1">
      <alignment horizontal="left" vertical="center"/>
    </xf>
    <xf numFmtId="168" fontId="34" fillId="0" borderId="0" xfId="191" applyNumberFormat="1" applyFont="1" applyBorder="1" applyAlignment="1">
      <alignment horizontal="centerContinuous" wrapText="1"/>
    </xf>
    <xf numFmtId="0" fontId="1" fillId="0" borderId="44" xfId="191" applyBorder="1" applyAlignment="1">
      <alignment horizontal="center" vertical="center"/>
    </xf>
    <xf numFmtId="1" fontId="34" fillId="0" borderId="0" xfId="191" applyNumberFormat="1" applyFont="1" applyBorder="1" applyAlignment="1">
      <alignment horizontal="center"/>
    </xf>
    <xf numFmtId="2" fontId="1" fillId="0" borderId="44" xfId="191" applyNumberFormat="1" applyBorder="1" applyAlignment="1">
      <alignment horizontal="center" vertical="center"/>
    </xf>
    <xf numFmtId="2" fontId="34" fillId="0" borderId="0" xfId="191" applyNumberFormat="1" applyFont="1" applyBorder="1" applyAlignment="1">
      <alignment horizontal="centerContinuous" wrapText="1"/>
    </xf>
    <xf numFmtId="168" fontId="1" fillId="0" borderId="44" xfId="191" applyNumberFormat="1" applyBorder="1" applyAlignment="1">
      <alignment horizontal="center" vertical="center"/>
    </xf>
    <xf numFmtId="168" fontId="34" fillId="0" borderId="0" xfId="191" applyNumberFormat="1" applyFont="1" applyBorder="1" applyAlignment="1">
      <alignment horizontal="center" wrapText="1"/>
    </xf>
    <xf numFmtId="1" fontId="1" fillId="0" borderId="44" xfId="191" applyNumberFormat="1" applyBorder="1" applyAlignment="1">
      <alignment horizontal="center" vertical="center"/>
    </xf>
    <xf numFmtId="1" fontId="34" fillId="0" borderId="0" xfId="191" applyNumberFormat="1" applyFont="1" applyBorder="1" applyAlignment="1">
      <alignment horizontal="centerContinuous" wrapText="1"/>
    </xf>
    <xf numFmtId="173" fontId="1" fillId="0" borderId="44" xfId="191" applyNumberFormat="1" applyBorder="1" applyProtection="1"/>
    <xf numFmtId="172" fontId="1" fillId="0" borderId="44" xfId="191" applyNumberFormat="1" applyBorder="1" applyProtection="1"/>
    <xf numFmtId="0" fontId="1" fillId="0" borderId="0" xfId="191" applyFont="1" applyAlignment="1">
      <alignment horizontal="center"/>
    </xf>
    <xf numFmtId="0" fontId="1" fillId="0" borderId="0" xfId="191" applyBorder="1" applyAlignment="1">
      <alignment horizontal="left" vertical="center"/>
    </xf>
    <xf numFmtId="0" fontId="1" fillId="0" borderId="19" xfId="191" applyBorder="1" applyAlignment="1">
      <alignment horizontal="left" vertical="center"/>
    </xf>
    <xf numFmtId="172" fontId="1" fillId="0" borderId="26" xfId="191" applyNumberFormat="1" applyBorder="1" applyProtection="1"/>
    <xf numFmtId="168" fontId="1" fillId="0" borderId="19" xfId="191" applyNumberFormat="1" applyBorder="1" applyAlignment="1">
      <alignment horizontal="center" vertical="center"/>
    </xf>
    <xf numFmtId="173" fontId="1" fillId="0" borderId="48" xfId="191" applyNumberFormat="1" applyBorder="1" applyProtection="1"/>
    <xf numFmtId="0" fontId="1" fillId="0" borderId="19" xfId="191" applyBorder="1" applyAlignment="1">
      <alignment horizontal="center" vertical="center"/>
    </xf>
    <xf numFmtId="1" fontId="1" fillId="0" borderId="19" xfId="191" applyNumberFormat="1" applyBorder="1" applyAlignment="1">
      <alignment horizontal="center" vertical="center"/>
    </xf>
    <xf numFmtId="174" fontId="1" fillId="0" borderId="48" xfId="191" applyNumberFormat="1" applyBorder="1" applyProtection="1"/>
    <xf numFmtId="2" fontId="1" fillId="0" borderId="19" xfId="191" applyNumberFormat="1" applyBorder="1" applyAlignment="1">
      <alignment horizontal="center" vertical="center"/>
    </xf>
    <xf numFmtId="168" fontId="1" fillId="0" borderId="48" xfId="191" applyNumberFormat="1" applyBorder="1" applyProtection="1"/>
    <xf numFmtId="168" fontId="50" fillId="0" borderId="48" xfId="20" applyNumberFormat="1" applyFont="1" applyFill="1" applyBorder="1" applyAlignment="1">
      <alignment horizontal="center" vertical="center"/>
    </xf>
    <xf numFmtId="172" fontId="1" fillId="0" borderId="48" xfId="191" applyNumberFormat="1" applyBorder="1" applyProtection="1"/>
    <xf numFmtId="172" fontId="1" fillId="0" borderId="19" xfId="191" applyNumberFormat="1" applyBorder="1" applyProtection="1"/>
    <xf numFmtId="173" fontId="1" fillId="0" borderId="26" xfId="191" applyNumberFormat="1" applyBorder="1" applyProtection="1"/>
    <xf numFmtId="173" fontId="1" fillId="0" borderId="19" xfId="191" applyNumberFormat="1" applyBorder="1" applyProtection="1"/>
    <xf numFmtId="0" fontId="1" fillId="0" borderId="0" xfId="191" applyBorder="1"/>
    <xf numFmtId="0" fontId="1" fillId="0" borderId="40" xfId="191" applyBorder="1" applyAlignment="1">
      <alignment horizontal="center"/>
    </xf>
    <xf numFmtId="0" fontId="1" fillId="0" borderId="41" xfId="191" applyBorder="1" applyAlignment="1">
      <alignment horizontal="center"/>
    </xf>
    <xf numFmtId="168" fontId="2" fillId="0" borderId="0" xfId="191" applyNumberFormat="1" applyFont="1" applyBorder="1" applyAlignment="1">
      <alignment horizontal="center"/>
    </xf>
    <xf numFmtId="168" fontId="2" fillId="0" borderId="43" xfId="191" applyNumberFormat="1" applyFont="1" applyBorder="1" applyAlignment="1">
      <alignment horizontal="center"/>
    </xf>
    <xf numFmtId="1" fontId="2" fillId="0" borderId="0" xfId="191" applyNumberFormat="1" applyFont="1" applyBorder="1" applyAlignment="1">
      <alignment horizontal="center"/>
    </xf>
    <xf numFmtId="1" fontId="2" fillId="0" borderId="0" xfId="191" applyNumberFormat="1" applyFont="1" applyFill="1" applyBorder="1" applyAlignment="1">
      <alignment horizontal="center"/>
    </xf>
    <xf numFmtId="1" fontId="2" fillId="0" borderId="29" xfId="191" applyNumberFormat="1" applyFont="1" applyBorder="1" applyAlignment="1">
      <alignment horizontal="center"/>
    </xf>
    <xf numFmtId="0" fontId="2" fillId="0" borderId="44" xfId="191" applyFont="1" applyBorder="1" applyAlignment="1">
      <alignment horizontal="center"/>
    </xf>
    <xf numFmtId="2" fontId="2" fillId="0" borderId="0" xfId="191" applyNumberFormat="1" applyFont="1" applyFill="1" applyBorder="1" applyAlignment="1">
      <alignment horizontal="center"/>
    </xf>
    <xf numFmtId="2" fontId="2" fillId="0" borderId="43" xfId="191" applyNumberFormat="1" applyFont="1" applyBorder="1" applyAlignment="1">
      <alignment horizontal="center"/>
    </xf>
    <xf numFmtId="168" fontId="2" fillId="0" borderId="29" xfId="191" applyNumberFormat="1" applyFont="1" applyBorder="1" applyAlignment="1">
      <alignment horizontal="center"/>
    </xf>
    <xf numFmtId="168" fontId="2" fillId="0" borderId="0" xfId="191" applyNumberFormat="1" applyFont="1" applyFill="1" applyBorder="1" applyAlignment="1">
      <alignment horizontal="center"/>
    </xf>
    <xf numFmtId="168" fontId="2" fillId="0" borderId="44" xfId="191" applyNumberFormat="1" applyFont="1" applyBorder="1" applyAlignment="1">
      <alignment horizontal="center"/>
    </xf>
    <xf numFmtId="0" fontId="2" fillId="0" borderId="0" xfId="191" applyFont="1" applyFill="1" applyBorder="1" applyAlignment="1">
      <alignment horizontal="center"/>
    </xf>
    <xf numFmtId="0" fontId="2" fillId="0" borderId="43" xfId="191" applyFont="1" applyBorder="1" applyAlignment="1">
      <alignment horizontal="center"/>
    </xf>
    <xf numFmtId="0" fontId="2" fillId="0" borderId="0" xfId="191" applyFont="1" applyBorder="1" applyAlignment="1">
      <alignment horizontal="center"/>
    </xf>
    <xf numFmtId="0" fontId="2" fillId="0" borderId="29" xfId="191" applyFont="1" applyBorder="1" applyAlignment="1">
      <alignment horizontal="center"/>
    </xf>
    <xf numFmtId="0" fontId="2" fillId="0" borderId="0" xfId="191" applyFont="1" applyBorder="1"/>
    <xf numFmtId="0" fontId="2" fillId="0" borderId="43" xfId="191" applyFont="1" applyBorder="1"/>
    <xf numFmtId="0" fontId="2" fillId="0" borderId="44" xfId="191" applyFont="1" applyBorder="1"/>
    <xf numFmtId="168" fontId="2" fillId="0" borderId="47" xfId="191" applyNumberFormat="1" applyFont="1" applyBorder="1" applyAlignment="1">
      <alignment horizontal="center"/>
    </xf>
    <xf numFmtId="1" fontId="2" fillId="0" borderId="33" xfId="191" applyNumberFormat="1" applyFont="1" applyBorder="1" applyAlignment="1">
      <alignment horizontal="center"/>
    </xf>
    <xf numFmtId="0" fontId="2" fillId="0" borderId="32" xfId="191" applyFont="1" applyBorder="1" applyAlignment="1">
      <alignment horizontal="center"/>
    </xf>
    <xf numFmtId="2" fontId="2" fillId="0" borderId="47" xfId="191" applyNumberFormat="1" applyFont="1" applyBorder="1" applyAlignment="1">
      <alignment horizontal="center"/>
    </xf>
    <xf numFmtId="168" fontId="2" fillId="0" borderId="33" xfId="191" applyNumberFormat="1" applyFont="1" applyBorder="1" applyAlignment="1">
      <alignment horizontal="center"/>
    </xf>
    <xf numFmtId="0" fontId="2" fillId="0" borderId="33" xfId="191" applyFont="1" applyBorder="1" applyAlignment="1">
      <alignment horizontal="center"/>
    </xf>
    <xf numFmtId="0" fontId="2" fillId="0" borderId="32" xfId="191" applyFont="1" applyBorder="1"/>
    <xf numFmtId="0" fontId="2" fillId="0" borderId="47" xfId="191" applyFont="1" applyBorder="1"/>
    <xf numFmtId="0" fontId="1" fillId="0" borderId="29" xfId="191" applyBorder="1"/>
    <xf numFmtId="168" fontId="1" fillId="0" borderId="0" xfId="191" applyNumberFormat="1" applyFont="1" applyBorder="1" applyAlignment="1">
      <alignment horizontal="center"/>
    </xf>
    <xf numFmtId="168" fontId="1" fillId="0" borderId="43" xfId="191" applyNumberFormat="1" applyFont="1" applyBorder="1" applyAlignment="1">
      <alignment horizontal="center"/>
    </xf>
    <xf numFmtId="1" fontId="1" fillId="0" borderId="0" xfId="191" applyNumberFormat="1" applyFont="1" applyBorder="1" applyAlignment="1">
      <alignment horizontal="center"/>
    </xf>
    <xf numFmtId="1" fontId="1" fillId="0" borderId="0" xfId="191" applyNumberFormat="1" applyFont="1" applyFill="1" applyBorder="1" applyAlignment="1">
      <alignment horizontal="center"/>
    </xf>
    <xf numFmtId="1" fontId="1" fillId="0" borderId="29" xfId="191" applyNumberFormat="1" applyFont="1" applyBorder="1" applyAlignment="1">
      <alignment horizontal="center"/>
    </xf>
    <xf numFmtId="0" fontId="1" fillId="0" borderId="44" xfId="191" applyFont="1" applyBorder="1" applyAlignment="1">
      <alignment horizontal="center"/>
    </xf>
    <xf numFmtId="2" fontId="1" fillId="0" borderId="0" xfId="191" applyNumberFormat="1" applyFont="1" applyBorder="1" applyAlignment="1">
      <alignment horizontal="center"/>
    </xf>
    <xf numFmtId="2" fontId="1" fillId="0" borderId="43" xfId="191" applyNumberFormat="1" applyFont="1" applyBorder="1" applyAlignment="1">
      <alignment horizontal="center"/>
    </xf>
    <xf numFmtId="168" fontId="1" fillId="0" borderId="29" xfId="191" applyNumberFormat="1" applyFont="1" applyBorder="1" applyAlignment="1">
      <alignment horizontal="center"/>
    </xf>
    <xf numFmtId="168" fontId="1" fillId="0" borderId="0" xfId="191" applyNumberFormat="1" applyFont="1" applyFill="1" applyBorder="1" applyAlignment="1">
      <alignment horizontal="center"/>
    </xf>
    <xf numFmtId="168" fontId="1" fillId="0" borderId="44" xfId="191" applyNumberFormat="1" applyFont="1" applyBorder="1" applyAlignment="1">
      <alignment horizontal="center"/>
    </xf>
    <xf numFmtId="0" fontId="1" fillId="0" borderId="0" xfId="191" applyFont="1" applyFill="1" applyBorder="1" applyAlignment="1">
      <alignment horizontal="center"/>
    </xf>
    <xf numFmtId="0" fontId="1" fillId="0" borderId="43" xfId="191" applyFont="1" applyBorder="1" applyAlignment="1">
      <alignment horizontal="center"/>
    </xf>
    <xf numFmtId="0" fontId="1" fillId="0" borderId="0" xfId="191" applyFont="1" applyBorder="1" applyAlignment="1">
      <alignment horizontal="center"/>
    </xf>
    <xf numFmtId="0" fontId="1" fillId="0" borderId="29" xfId="191" applyFont="1" applyBorder="1" applyAlignment="1">
      <alignment horizontal="center"/>
    </xf>
    <xf numFmtId="0" fontId="1" fillId="0" borderId="0" xfId="191" applyFont="1" applyBorder="1"/>
    <xf numFmtId="0" fontId="1" fillId="0" borderId="43" xfId="191" applyFont="1" applyBorder="1"/>
    <xf numFmtId="0" fontId="1" fillId="0" borderId="44" xfId="191" applyFont="1" applyBorder="1"/>
    <xf numFmtId="0" fontId="1" fillId="0" borderId="33" xfId="191" applyBorder="1"/>
    <xf numFmtId="168" fontId="1" fillId="0" borderId="32" xfId="191" applyNumberFormat="1" applyFont="1" applyBorder="1" applyAlignment="1">
      <alignment horizontal="center"/>
    </xf>
    <xf numFmtId="168" fontId="1" fillId="0" borderId="47" xfId="191" applyNumberFormat="1" applyFont="1" applyBorder="1" applyAlignment="1">
      <alignment horizontal="center"/>
    </xf>
    <xf numFmtId="1" fontId="1" fillId="0" borderId="32" xfId="191" applyNumberFormat="1" applyFont="1" applyBorder="1" applyAlignment="1">
      <alignment horizontal="center"/>
    </xf>
    <xf numFmtId="1" fontId="1" fillId="0" borderId="32" xfId="191" applyNumberFormat="1" applyFont="1" applyFill="1" applyBorder="1" applyAlignment="1">
      <alignment horizontal="center"/>
    </xf>
    <xf numFmtId="1" fontId="1" fillId="0" borderId="33" xfId="191" applyNumberFormat="1" applyFont="1" applyBorder="1" applyAlignment="1">
      <alignment horizontal="center"/>
    </xf>
    <xf numFmtId="0" fontId="1" fillId="0" borderId="45" xfId="191" applyFont="1" applyBorder="1" applyAlignment="1">
      <alignment horizontal="center"/>
    </xf>
    <xf numFmtId="2" fontId="1" fillId="0" borderId="32" xfId="191" applyNumberFormat="1" applyFont="1" applyBorder="1" applyAlignment="1">
      <alignment horizontal="center"/>
    </xf>
    <xf numFmtId="2" fontId="1" fillId="0" borderId="47" xfId="191" applyNumberFormat="1" applyFont="1" applyBorder="1" applyAlignment="1">
      <alignment horizontal="center"/>
    </xf>
    <xf numFmtId="168" fontId="1" fillId="0" borderId="33" xfId="191" applyNumberFormat="1" applyFont="1" applyBorder="1" applyAlignment="1">
      <alignment horizontal="center"/>
    </xf>
    <xf numFmtId="168" fontId="1" fillId="0" borderId="32" xfId="191" applyNumberFormat="1" applyFont="1" applyFill="1" applyBorder="1" applyAlignment="1">
      <alignment horizontal="center"/>
    </xf>
    <xf numFmtId="168" fontId="1" fillId="0" borderId="45" xfId="191" applyNumberFormat="1" applyFont="1" applyBorder="1" applyAlignment="1">
      <alignment horizontal="center"/>
    </xf>
    <xf numFmtId="0" fontId="1" fillId="0" borderId="32" xfId="191" applyFont="1" applyBorder="1" applyAlignment="1">
      <alignment horizontal="center"/>
    </xf>
    <xf numFmtId="0" fontId="1" fillId="0" borderId="32" xfId="191" applyFont="1" applyFill="1" applyBorder="1" applyAlignment="1">
      <alignment horizontal="center"/>
    </xf>
    <xf numFmtId="0" fontId="1" fillId="0" borderId="47" xfId="191" applyFont="1" applyBorder="1" applyAlignment="1">
      <alignment horizontal="center"/>
    </xf>
    <xf numFmtId="0" fontId="1" fillId="0" borderId="33" xfId="191" applyFont="1" applyBorder="1" applyAlignment="1">
      <alignment horizontal="center"/>
    </xf>
    <xf numFmtId="0" fontId="1" fillId="0" borderId="32" xfId="191" applyFont="1" applyBorder="1"/>
    <xf numFmtId="0" fontId="1" fillId="0" borderId="47" xfId="191" applyFont="1" applyBorder="1"/>
    <xf numFmtId="0" fontId="0" fillId="0" borderId="29" xfId="191" applyFont="1" applyFill="1" applyBorder="1"/>
    <xf numFmtId="2" fontId="57" fillId="32" borderId="55" xfId="20" applyNumberFormat="1" applyFont="1" applyFill="1" applyBorder="1" applyAlignment="1">
      <alignment vertical="center"/>
    </xf>
    <xf numFmtId="2" fontId="57" fillId="32" borderId="63" xfId="20" applyNumberFormat="1" applyFont="1" applyFill="1" applyBorder="1" applyAlignment="1">
      <alignment vertical="center"/>
    </xf>
    <xf numFmtId="2" fontId="57" fillId="32" borderId="71" xfId="20" applyNumberFormat="1" applyFont="1" applyFill="1" applyBorder="1" applyAlignment="1">
      <alignment vertical="center"/>
    </xf>
    <xf numFmtId="2" fontId="50" fillId="0" borderId="18" xfId="0" applyNumberFormat="1" applyFont="1" applyFill="1" applyBorder="1"/>
    <xf numFmtId="2" fontId="50" fillId="0" borderId="51" xfId="0" applyNumberFormat="1" applyFont="1" applyFill="1" applyBorder="1"/>
    <xf numFmtId="2" fontId="53" fillId="34" borderId="63" xfId="20" applyNumberFormat="1" applyFont="1" applyFill="1" applyBorder="1" applyAlignment="1">
      <alignment horizontal="center" vertical="center"/>
    </xf>
    <xf numFmtId="1" fontId="53" fillId="0" borderId="18" xfId="20" applyNumberFormat="1" applyFont="1" applyFill="1" applyBorder="1" applyAlignment="1">
      <alignment horizontal="center" vertical="center"/>
    </xf>
    <xf numFmtId="2" fontId="53" fillId="0" borderId="61" xfId="20" applyNumberFormat="1" applyFont="1" applyFill="1" applyBorder="1" applyAlignment="1">
      <alignment horizontal="center" vertical="center"/>
    </xf>
    <xf numFmtId="1" fontId="53" fillId="0" borderId="61" xfId="20" applyNumberFormat="1" applyFont="1" applyFill="1" applyBorder="1" applyAlignment="1">
      <alignment horizontal="center" vertical="center"/>
    </xf>
    <xf numFmtId="1" fontId="53" fillId="0" borderId="41" xfId="20" applyNumberFormat="1" applyFont="1" applyFill="1" applyBorder="1" applyAlignment="1">
      <alignment horizontal="center" vertical="center"/>
    </xf>
    <xf numFmtId="2" fontId="53" fillId="0" borderId="58" xfId="4" applyNumberFormat="1" applyFont="1" applyFill="1" applyBorder="1" applyAlignment="1">
      <alignment horizontal="center" vertical="center"/>
    </xf>
    <xf numFmtId="2" fontId="53" fillId="0" borderId="51" xfId="4" applyNumberFormat="1" applyFont="1" applyFill="1" applyBorder="1" applyAlignment="1">
      <alignment horizontal="center" vertical="center"/>
    </xf>
    <xf numFmtId="2" fontId="53" fillId="0" borderId="62" xfId="4" applyNumberFormat="1" applyFont="1" applyFill="1" applyBorder="1" applyAlignment="1">
      <alignment horizontal="center" vertical="center"/>
    </xf>
    <xf numFmtId="2" fontId="4" fillId="0" borderId="56" xfId="20" applyNumberFormat="1" applyFont="1" applyFill="1" applyBorder="1" applyAlignment="1">
      <alignment vertical="center"/>
    </xf>
    <xf numFmtId="168" fontId="53" fillId="0" borderId="52" xfId="20" applyNumberFormat="1" applyFont="1" applyFill="1" applyBorder="1" applyAlignment="1">
      <alignment horizontal="center" vertical="center"/>
    </xf>
    <xf numFmtId="168" fontId="58" fillId="0" borderId="49" xfId="20" applyNumberFormat="1" applyFont="1" applyFill="1" applyBorder="1" applyAlignment="1">
      <alignment horizontal="center" vertical="center"/>
    </xf>
    <xf numFmtId="168" fontId="58" fillId="0" borderId="61" xfId="20" applyNumberFormat="1" applyFont="1" applyFill="1" applyBorder="1" applyAlignment="1">
      <alignment horizontal="center" vertical="center"/>
    </xf>
    <xf numFmtId="0" fontId="43" fillId="0" borderId="52" xfId="20" applyFont="1" applyFill="1" applyBorder="1" applyAlignment="1">
      <alignment horizontal="center" vertical="center"/>
    </xf>
    <xf numFmtId="0" fontId="43" fillId="0" borderId="49" xfId="20" applyFont="1" applyFill="1" applyBorder="1" applyAlignment="1">
      <alignment horizontal="center" vertical="center"/>
    </xf>
    <xf numFmtId="1" fontId="58" fillId="47" borderId="22" xfId="20" applyNumberFormat="1" applyFont="1" applyFill="1" applyBorder="1" applyAlignment="1">
      <alignment horizontal="center" vertical="center" wrapText="1"/>
    </xf>
    <xf numFmtId="1" fontId="58" fillId="47" borderId="18" xfId="20" applyNumberFormat="1" applyFont="1" applyFill="1" applyBorder="1" applyAlignment="1">
      <alignment horizontal="center" vertical="center" wrapText="1"/>
    </xf>
    <xf numFmtId="1" fontId="58" fillId="47" borderId="61" xfId="20" applyNumberFormat="1" applyFont="1" applyFill="1" applyBorder="1" applyAlignment="1">
      <alignment horizontal="center" vertical="center" wrapText="1"/>
    </xf>
    <xf numFmtId="1" fontId="58" fillId="47" borderId="77" xfId="20" applyNumberFormat="1" applyFont="1" applyFill="1" applyBorder="1" applyAlignment="1">
      <alignment horizontal="center" vertical="center" wrapText="1"/>
    </xf>
    <xf numFmtId="0" fontId="54" fillId="47" borderId="18" xfId="289" applyFont="1" applyFill="1" applyBorder="1" applyAlignment="1">
      <alignment horizontal="left" vertical="center"/>
    </xf>
    <xf numFmtId="1" fontId="58" fillId="47" borderId="63" xfId="20" applyNumberFormat="1" applyFont="1" applyFill="1" applyBorder="1" applyAlignment="1">
      <alignment horizontal="center" vertical="center" wrapText="1"/>
    </xf>
    <xf numFmtId="0" fontId="53" fillId="47" borderId="18" xfId="20" applyFont="1" applyFill="1" applyBorder="1" applyAlignment="1">
      <alignment horizontal="center" vertical="center"/>
    </xf>
    <xf numFmtId="0" fontId="53" fillId="47" borderId="59" xfId="20" applyFont="1" applyFill="1" applyBorder="1" applyAlignment="1">
      <alignment horizontal="center" vertical="center"/>
    </xf>
    <xf numFmtId="0" fontId="53" fillId="47" borderId="61" xfId="20" applyFont="1" applyFill="1" applyBorder="1" applyAlignment="1">
      <alignment horizontal="center" vertical="center"/>
    </xf>
    <xf numFmtId="1" fontId="57" fillId="47" borderId="63" xfId="20" applyNumberFormat="1" applyFont="1" applyFill="1" applyBorder="1" applyAlignment="1">
      <alignment horizontal="center" vertical="center"/>
    </xf>
    <xf numFmtId="1" fontId="57" fillId="47" borderId="66" xfId="20" applyNumberFormat="1" applyFont="1" applyFill="1" applyBorder="1" applyAlignment="1">
      <alignment horizontal="center" vertical="center"/>
    </xf>
    <xf numFmtId="1" fontId="53" fillId="47" borderId="18" xfId="0" applyNumberFormat="1" applyFont="1" applyFill="1" applyBorder="1" applyAlignment="1">
      <alignment horizontal="center"/>
    </xf>
    <xf numFmtId="1" fontId="53" fillId="47" borderId="22" xfId="0" applyNumberFormat="1" applyFont="1" applyFill="1" applyBorder="1" applyAlignment="1">
      <alignment horizontal="center"/>
    </xf>
    <xf numFmtId="1" fontId="53" fillId="47" borderId="61" xfId="0" applyNumberFormat="1" applyFont="1" applyFill="1" applyBorder="1" applyAlignment="1">
      <alignment horizontal="center"/>
    </xf>
    <xf numFmtId="1" fontId="57" fillId="47" borderId="63" xfId="4" applyNumberFormat="1" applyFont="1" applyFill="1" applyBorder="1" applyAlignment="1">
      <alignment horizontal="center" vertical="center"/>
    </xf>
    <xf numFmtId="175" fontId="70" fillId="0" borderId="56" xfId="20" applyNumberFormat="1" applyFont="1" applyFill="1" applyBorder="1" applyAlignment="1">
      <alignment horizontal="center" vertical="center" wrapText="1"/>
    </xf>
    <xf numFmtId="0" fontId="71" fillId="32" borderId="30" xfId="20" applyFont="1" applyFill="1" applyBorder="1" applyAlignment="1">
      <alignment horizontal="center" vertical="center"/>
    </xf>
    <xf numFmtId="0" fontId="54" fillId="0" borderId="56" xfId="289" applyFont="1" applyFill="1" applyBorder="1" applyAlignment="1">
      <alignment horizontal="left"/>
    </xf>
    <xf numFmtId="168" fontId="61" fillId="48" borderId="56" xfId="20" applyNumberFormat="1" applyFont="1" applyFill="1" applyBorder="1" applyAlignment="1">
      <alignment horizontal="fill" vertical="center" wrapText="1"/>
    </xf>
    <xf numFmtId="2" fontId="41" fillId="48" borderId="56" xfId="20" applyNumberFormat="1" applyFont="1" applyFill="1" applyBorder="1" applyAlignment="1">
      <alignment horizontal="fill" vertical="center" wrapText="1"/>
    </xf>
    <xf numFmtId="168" fontId="53" fillId="49" borderId="59" xfId="20" applyNumberFormat="1" applyFont="1" applyFill="1" applyBorder="1" applyAlignment="1">
      <alignment horizontal="center" vertical="center"/>
    </xf>
    <xf numFmtId="168" fontId="53" fillId="49" borderId="58" xfId="20" applyNumberFormat="1" applyFont="1" applyFill="1" applyBorder="1" applyAlignment="1">
      <alignment horizontal="center" vertical="center"/>
    </xf>
    <xf numFmtId="168" fontId="53" fillId="49" borderId="22" xfId="20" applyNumberFormat="1" applyFont="1" applyFill="1" applyBorder="1" applyAlignment="1">
      <alignment horizontal="center" vertical="center"/>
    </xf>
    <xf numFmtId="168" fontId="53" fillId="49" borderId="18" xfId="20" applyNumberFormat="1" applyFont="1" applyFill="1" applyBorder="1" applyAlignment="1">
      <alignment horizontal="center" vertical="center"/>
    </xf>
    <xf numFmtId="49" fontId="38" fillId="50" borderId="0" xfId="288" applyNumberFormat="1" applyFont="1" applyFill="1" applyBorder="1" applyAlignment="1" applyProtection="1">
      <alignment horizontal="center"/>
    </xf>
    <xf numFmtId="167" fontId="38" fillId="46" borderId="0" xfId="288" applyFont="1" applyFill="1" applyBorder="1"/>
    <xf numFmtId="167" fontId="38" fillId="46" borderId="0" xfId="288" applyFont="1" applyFill="1" applyBorder="1" applyAlignment="1" applyProtection="1">
      <alignment horizontal="left"/>
    </xf>
    <xf numFmtId="168" fontId="58" fillId="0" borderId="55" xfId="20" applyNumberFormat="1" applyFont="1" applyFill="1" applyBorder="1" applyAlignment="1">
      <alignment horizontal="center" vertical="center"/>
    </xf>
    <xf numFmtId="168" fontId="4" fillId="0" borderId="18" xfId="0" applyNumberFormat="1" applyFont="1" applyBorder="1" applyAlignment="1">
      <alignment horizontal="center"/>
    </xf>
    <xf numFmtId="2" fontId="37" fillId="0" borderId="18" xfId="282" applyNumberFormat="1" applyFont="1" applyFill="1" applyBorder="1" applyAlignment="1">
      <alignment horizontal="center" vertical="center"/>
    </xf>
    <xf numFmtId="2" fontId="37" fillId="0" borderId="18" xfId="282" applyNumberFormat="1" applyFont="1" applyFill="1" applyBorder="1" applyAlignment="1">
      <alignment horizontal="center"/>
    </xf>
    <xf numFmtId="0" fontId="37" fillId="0" borderId="18" xfId="25" applyFont="1" applyFill="1" applyBorder="1"/>
    <xf numFmtId="168" fontId="72" fillId="0" borderId="18" xfId="282" applyNumberFormat="1" applyFont="1" applyFill="1" applyBorder="1" applyAlignment="1">
      <alignment horizontal="center" vertical="center"/>
    </xf>
    <xf numFmtId="0" fontId="72" fillId="0" borderId="18" xfId="282" applyFont="1" applyFill="1" applyBorder="1" applyAlignment="1">
      <alignment horizontal="center"/>
    </xf>
    <xf numFmtId="169" fontId="37" fillId="0" borderId="18" xfId="280" applyNumberFormat="1" applyFont="1" applyFill="1" applyBorder="1" applyAlignment="1">
      <alignment horizontal="center"/>
    </xf>
    <xf numFmtId="168" fontId="34" fillId="32" borderId="0" xfId="0" applyNumberFormat="1" applyFont="1" applyFill="1" applyBorder="1" applyAlignment="1">
      <alignment horizontal="left"/>
    </xf>
    <xf numFmtId="168" fontId="0" fillId="0" borderId="18" xfId="0" applyNumberFormat="1" applyFont="1" applyFill="1" applyBorder="1" applyAlignment="1">
      <alignment horizontal="center" vertical="center"/>
    </xf>
    <xf numFmtId="168" fontId="4" fillId="0" borderId="18" xfId="0" applyNumberFormat="1" applyFont="1" applyFill="1" applyBorder="1" applyAlignment="1">
      <alignment horizontal="center" vertical="center"/>
    </xf>
    <xf numFmtId="168" fontId="4" fillId="0" borderId="18" xfId="0" applyNumberFormat="1" applyFont="1" applyBorder="1" applyAlignment="1">
      <alignment horizontal="center" vertical="center"/>
    </xf>
    <xf numFmtId="0" fontId="40" fillId="0" borderId="18" xfId="280" applyFont="1" applyBorder="1" applyAlignment="1">
      <alignment horizontal="center"/>
    </xf>
    <xf numFmtId="2" fontId="34" fillId="34" borderId="0" xfId="281" applyNumberFormat="1" applyFont="1" applyFill="1" applyAlignment="1">
      <alignment horizontal="center"/>
    </xf>
    <xf numFmtId="168" fontId="4" fillId="0" borderId="0" xfId="280" applyNumberFormat="1" applyAlignment="1">
      <alignment horizontal="center"/>
    </xf>
    <xf numFmtId="168" fontId="37" fillId="0" borderId="27" xfId="285" applyNumberFormat="1" applyFont="1" applyBorder="1" applyAlignment="1">
      <alignment horizontal="center"/>
    </xf>
    <xf numFmtId="0" fontId="4" fillId="0" borderId="0" xfId="280" applyAlignment="1">
      <alignment horizontal="center"/>
    </xf>
    <xf numFmtId="171" fontId="34" fillId="0" borderId="32" xfId="287" applyNumberFormat="1" applyFont="1" applyBorder="1" applyAlignment="1">
      <alignment horizontal="center"/>
    </xf>
    <xf numFmtId="1" fontId="41" fillId="0" borderId="19" xfId="2" applyNumberFormat="1" applyFont="1" applyBorder="1" applyAlignment="1">
      <alignment horizontal="left"/>
    </xf>
    <xf numFmtId="1" fontId="41" fillId="0" borderId="19" xfId="2" applyNumberFormat="1" applyFont="1" applyBorder="1" applyAlignment="1">
      <alignment horizontal="center"/>
    </xf>
    <xf numFmtId="0" fontId="41" fillId="0" borderId="19" xfId="2" applyFont="1" applyBorder="1" applyAlignment="1">
      <alignment horizontal="right"/>
    </xf>
    <xf numFmtId="1" fontId="41" fillId="0" borderId="19" xfId="2" applyNumberFormat="1" applyFont="1" applyFill="1" applyBorder="1" applyAlignment="1">
      <alignment horizontal="right"/>
    </xf>
    <xf numFmtId="0" fontId="37" fillId="0" borderId="0" xfId="2" applyFont="1" applyAlignment="1">
      <alignment horizontal="center"/>
    </xf>
    <xf numFmtId="0" fontId="36" fillId="0" borderId="0" xfId="2" applyFont="1" applyAlignment="1">
      <alignment horizontal="center"/>
    </xf>
    <xf numFmtId="0" fontId="33" fillId="0" borderId="0" xfId="284" applyAlignment="1">
      <alignment horizontal="center"/>
    </xf>
    <xf numFmtId="0" fontId="3" fillId="0" borderId="0" xfId="284" applyFont="1" applyAlignment="1">
      <alignment horizontal="center" vertical="center"/>
    </xf>
    <xf numFmtId="0" fontId="73" fillId="0" borderId="0" xfId="284" applyFont="1" applyAlignment="1">
      <alignment horizontal="center"/>
    </xf>
    <xf numFmtId="0" fontId="74" fillId="0" borderId="0" xfId="284" applyFont="1" applyAlignment="1">
      <alignment horizontal="center" vertical="center"/>
    </xf>
    <xf numFmtId="0" fontId="3" fillId="0" borderId="0" xfId="284" applyFont="1" applyAlignment="1">
      <alignment horizontal="center"/>
    </xf>
    <xf numFmtId="0" fontId="33" fillId="0" borderId="0" xfId="284" applyFill="1" applyAlignment="1">
      <alignment horizontal="center"/>
    </xf>
    <xf numFmtId="0" fontId="37" fillId="0" borderId="0" xfId="294" applyFont="1" applyBorder="1" applyAlignment="1">
      <alignment horizontal="center"/>
    </xf>
    <xf numFmtId="0" fontId="76" fillId="0" borderId="0" xfId="284" applyFont="1" applyFill="1" applyAlignment="1">
      <alignment horizontal="center" vertical="center" wrapText="1"/>
    </xf>
    <xf numFmtId="0" fontId="77" fillId="0" borderId="0" xfId="284" applyFont="1" applyFill="1" applyAlignment="1">
      <alignment horizontal="center" vertical="center" wrapText="1"/>
    </xf>
    <xf numFmtId="0" fontId="78" fillId="0" borderId="0" xfId="2" applyFont="1" applyFill="1" applyAlignment="1">
      <alignment horizontal="center"/>
    </xf>
    <xf numFmtId="0" fontId="37" fillId="0" borderId="0" xfId="2" applyFont="1" applyFill="1" applyAlignment="1">
      <alignment horizontal="center"/>
    </xf>
    <xf numFmtId="0" fontId="79" fillId="0" borderId="0" xfId="2" applyFont="1" applyFill="1" applyAlignment="1">
      <alignment horizontal="center"/>
    </xf>
    <xf numFmtId="0" fontId="78" fillId="0" borderId="0" xfId="2" applyFont="1" applyFill="1" applyAlignment="1">
      <alignment horizontal="center" wrapText="1"/>
    </xf>
    <xf numFmtId="0" fontId="2" fillId="0" borderId="19" xfId="284" applyFont="1" applyBorder="1" applyAlignment="1">
      <alignment horizontal="center"/>
    </xf>
    <xf numFmtId="1" fontId="41" fillId="0" borderId="0" xfId="2" applyNumberFormat="1" applyFont="1" applyBorder="1" applyAlignment="1">
      <alignment horizontal="center"/>
    </xf>
    <xf numFmtId="2" fontId="53" fillId="47" borderId="59" xfId="20" applyNumberFormat="1" applyFont="1" applyFill="1" applyBorder="1" applyAlignment="1">
      <alignment horizontal="center" vertical="center"/>
    </xf>
    <xf numFmtId="2" fontId="53" fillId="34" borderId="59" xfId="20" applyNumberFormat="1" applyFont="1" applyFill="1" applyBorder="1" applyAlignment="1">
      <alignment horizontal="center" vertical="center"/>
    </xf>
    <xf numFmtId="1" fontId="53" fillId="34" borderId="59" xfId="20" applyNumberFormat="1" applyFont="1" applyFill="1" applyBorder="1" applyAlignment="1">
      <alignment horizontal="center" vertical="center"/>
    </xf>
    <xf numFmtId="2" fontId="53" fillId="47" borderId="18" xfId="20" applyNumberFormat="1" applyFont="1" applyFill="1" applyBorder="1" applyAlignment="1">
      <alignment horizontal="center" vertical="center"/>
    </xf>
    <xf numFmtId="1" fontId="53" fillId="34" borderId="22" xfId="20" applyNumberFormat="1" applyFont="1" applyFill="1" applyBorder="1" applyAlignment="1">
      <alignment horizontal="center" vertical="center"/>
    </xf>
    <xf numFmtId="2" fontId="53" fillId="47" borderId="61" xfId="20" applyNumberFormat="1" applyFont="1" applyFill="1" applyBorder="1" applyAlignment="1">
      <alignment horizontal="center" vertical="center"/>
    </xf>
    <xf numFmtId="2" fontId="53" fillId="34" borderId="61" xfId="20" applyNumberFormat="1" applyFont="1" applyFill="1" applyBorder="1" applyAlignment="1">
      <alignment horizontal="center" vertical="center"/>
    </xf>
    <xf numFmtId="2" fontId="53" fillId="47" borderId="22" xfId="20" applyNumberFormat="1" applyFont="1" applyFill="1" applyBorder="1" applyAlignment="1">
      <alignment horizontal="center" vertical="center"/>
    </xf>
    <xf numFmtId="1" fontId="53" fillId="0" borderId="22" xfId="20" applyNumberFormat="1" applyFont="1" applyFill="1" applyBorder="1" applyAlignment="1">
      <alignment horizontal="center" vertical="center"/>
    </xf>
    <xf numFmtId="168" fontId="53" fillId="34" borderId="60" xfId="20" applyNumberFormat="1" applyFont="1" applyFill="1" applyBorder="1" applyAlignment="1">
      <alignment horizontal="center" vertical="center"/>
    </xf>
    <xf numFmtId="168" fontId="53" fillId="34" borderId="48" xfId="20" applyNumberFormat="1" applyFont="1" applyFill="1" applyBorder="1" applyAlignment="1">
      <alignment horizontal="center" vertical="center"/>
    </xf>
    <xf numFmtId="1" fontId="53" fillId="34" borderId="63" xfId="20" applyNumberFormat="1" applyFont="1" applyFill="1" applyBorder="1" applyAlignment="1">
      <alignment horizontal="center" vertical="center"/>
    </xf>
    <xf numFmtId="168" fontId="53" fillId="34" borderId="45" xfId="20" applyNumberFormat="1" applyFont="1" applyFill="1" applyBorder="1" applyAlignment="1">
      <alignment horizontal="center" vertical="center"/>
    </xf>
    <xf numFmtId="168" fontId="53" fillId="48" borderId="22" xfId="20" applyNumberFormat="1" applyFont="1" applyFill="1" applyBorder="1" applyAlignment="1">
      <alignment horizontal="center" vertical="center"/>
    </xf>
    <xf numFmtId="168" fontId="53" fillId="48" borderId="57" xfId="20" applyNumberFormat="1" applyFont="1" applyFill="1" applyBorder="1" applyAlignment="1">
      <alignment horizontal="center" vertical="center"/>
    </xf>
    <xf numFmtId="0" fontId="53" fillId="37" borderId="59" xfId="20" applyFont="1" applyFill="1" applyBorder="1" applyAlignment="1">
      <alignment horizontal="center" vertical="center"/>
    </xf>
    <xf numFmtId="2" fontId="53" fillId="37" borderId="59" xfId="20" applyNumberFormat="1" applyFont="1" applyFill="1" applyBorder="1" applyAlignment="1">
      <alignment horizontal="center" vertical="center"/>
    </xf>
    <xf numFmtId="168" fontId="58" fillId="0" borderId="51" xfId="202" applyNumberFormat="1" applyFont="1" applyBorder="1" applyAlignment="1">
      <alignment horizontal="center" vertical="center"/>
    </xf>
    <xf numFmtId="1" fontId="53" fillId="38" borderId="59" xfId="20" applyNumberFormat="1" applyFont="1" applyFill="1" applyBorder="1" applyAlignment="1">
      <alignment horizontal="center" vertical="center"/>
    </xf>
    <xf numFmtId="1" fontId="53" fillId="0" borderId="59" xfId="20" applyNumberFormat="1" applyFont="1" applyFill="1" applyBorder="1" applyAlignment="1">
      <alignment horizontal="center" vertical="center"/>
    </xf>
    <xf numFmtId="1" fontId="53" fillId="0" borderId="63" xfId="20" applyNumberFormat="1" applyFont="1" applyFill="1" applyBorder="1" applyAlignment="1">
      <alignment horizontal="center" vertical="center"/>
    </xf>
    <xf numFmtId="1" fontId="53" fillId="38" borderId="61" xfId="4" applyNumberFormat="1" applyFont="1" applyFill="1" applyBorder="1" applyAlignment="1">
      <alignment horizontal="center" vertical="center"/>
    </xf>
    <xf numFmtId="2" fontId="53" fillId="0" borderId="51" xfId="0" applyNumberFormat="1" applyFont="1" applyFill="1" applyBorder="1" applyAlignment="1">
      <alignment horizontal="center" vertical="center"/>
    </xf>
    <xf numFmtId="2" fontId="53" fillId="38" borderId="18" xfId="0" applyNumberFormat="1" applyFont="1" applyFill="1" applyBorder="1" applyAlignment="1">
      <alignment horizontal="center" vertical="center"/>
    </xf>
    <xf numFmtId="2" fontId="53" fillId="37" borderId="18" xfId="0" applyNumberFormat="1" applyFont="1" applyFill="1" applyBorder="1" applyAlignment="1">
      <alignment horizontal="center" vertical="center"/>
    </xf>
    <xf numFmtId="2" fontId="58" fillId="0" borderId="51" xfId="0" applyNumberFormat="1" applyFont="1" applyFill="1" applyBorder="1" applyAlignment="1">
      <alignment horizontal="center" vertical="center"/>
    </xf>
    <xf numFmtId="2" fontId="58" fillId="35" borderId="18" xfId="0" applyNumberFormat="1" applyFont="1" applyFill="1" applyBorder="1" applyAlignment="1">
      <alignment horizontal="center" vertical="center"/>
    </xf>
    <xf numFmtId="2" fontId="58" fillId="0" borderId="18" xfId="0" applyNumberFormat="1" applyFont="1" applyFill="1" applyBorder="1" applyAlignment="1">
      <alignment horizontal="center" vertical="center"/>
    </xf>
    <xf numFmtId="2" fontId="53" fillId="0" borderId="58" xfId="0" applyNumberFormat="1" applyFont="1" applyFill="1" applyBorder="1" applyAlignment="1">
      <alignment horizontal="center" vertical="center"/>
    </xf>
    <xf numFmtId="2" fontId="53" fillId="0" borderId="59" xfId="0" applyNumberFormat="1" applyFont="1" applyFill="1" applyBorder="1" applyAlignment="1">
      <alignment horizontal="center" vertical="center"/>
    </xf>
    <xf numFmtId="2" fontId="53" fillId="0" borderId="69" xfId="0" applyNumberFormat="1" applyFont="1" applyFill="1" applyBorder="1" applyAlignment="1">
      <alignment horizontal="center" vertical="center"/>
    </xf>
    <xf numFmtId="2" fontId="53" fillId="0" borderId="67" xfId="0" applyNumberFormat="1" applyFont="1" applyFill="1" applyBorder="1" applyAlignment="1">
      <alignment horizontal="center" vertical="center"/>
    </xf>
    <xf numFmtId="2" fontId="53" fillId="0" borderId="62" xfId="0" applyNumberFormat="1" applyFont="1" applyFill="1" applyBorder="1" applyAlignment="1">
      <alignment horizontal="center" vertical="center"/>
    </xf>
    <xf numFmtId="2" fontId="53" fillId="0" borderId="61" xfId="0" applyNumberFormat="1" applyFont="1" applyFill="1" applyBorder="1" applyAlignment="1">
      <alignment horizontal="center" vertical="center"/>
    </xf>
    <xf numFmtId="0" fontId="45" fillId="0" borderId="24" xfId="291" applyFont="1" applyBorder="1" applyAlignment="1">
      <alignment vertical="center"/>
    </xf>
    <xf numFmtId="2" fontId="53" fillId="0" borderId="22" xfId="0" applyNumberFormat="1" applyFont="1" applyFill="1" applyBorder="1" applyAlignment="1">
      <alignment horizontal="center" vertical="center"/>
    </xf>
    <xf numFmtId="2" fontId="57" fillId="32" borderId="74" xfId="20" applyNumberFormat="1" applyFont="1" applyFill="1" applyBorder="1" applyAlignment="1">
      <alignment horizontal="center" vertical="center"/>
    </xf>
    <xf numFmtId="2" fontId="57" fillId="32" borderId="76" xfId="20" applyNumberFormat="1" applyFont="1" applyFill="1" applyBorder="1" applyAlignment="1">
      <alignment horizontal="center" vertical="center"/>
    </xf>
    <xf numFmtId="2" fontId="53" fillId="0" borderId="67" xfId="0" applyNumberFormat="1" applyFont="1" applyFill="1" applyBorder="1" applyAlignment="1">
      <alignment horizontal="center" vertical="center" wrapText="1"/>
    </xf>
    <xf numFmtId="2" fontId="53" fillId="0" borderId="72" xfId="0" applyNumberFormat="1" applyFont="1" applyFill="1" applyBorder="1" applyAlignment="1">
      <alignment horizontal="center" vertical="center" wrapText="1"/>
    </xf>
    <xf numFmtId="2" fontId="53" fillId="0" borderId="26" xfId="20" applyNumberFormat="1" applyFont="1" applyFill="1" applyBorder="1" applyAlignment="1">
      <alignment vertical="center"/>
    </xf>
    <xf numFmtId="2" fontId="53" fillId="0" borderId="22" xfId="20" applyNumberFormat="1" applyFont="1" applyFill="1" applyBorder="1" applyAlignment="1">
      <alignment vertical="center"/>
    </xf>
    <xf numFmtId="2" fontId="53" fillId="0" borderId="70" xfId="20" applyNumberFormat="1" applyFont="1" applyFill="1" applyBorder="1" applyAlignment="1">
      <alignment vertical="center"/>
    </xf>
    <xf numFmtId="2" fontId="53" fillId="0" borderId="52" xfId="20" applyNumberFormat="1" applyFont="1" applyFill="1" applyBorder="1" applyAlignment="1">
      <alignment vertical="center"/>
    </xf>
    <xf numFmtId="2" fontId="53" fillId="0" borderId="18" xfId="20" applyNumberFormat="1" applyFont="1" applyFill="1" applyBorder="1" applyAlignment="1">
      <alignment vertical="center"/>
    </xf>
    <xf numFmtId="2" fontId="53" fillId="0" borderId="67" xfId="20" applyNumberFormat="1" applyFont="1" applyFill="1" applyBorder="1" applyAlignment="1">
      <alignment vertical="center"/>
    </xf>
    <xf numFmtId="2" fontId="53" fillId="0" borderId="46" xfId="20" applyNumberFormat="1" applyFont="1" applyFill="1" applyBorder="1" applyAlignment="1">
      <alignment vertical="center"/>
    </xf>
    <xf numFmtId="2" fontId="53" fillId="0" borderId="71" xfId="20" applyNumberFormat="1" applyFont="1" applyFill="1" applyBorder="1" applyAlignment="1">
      <alignment vertical="center"/>
    </xf>
    <xf numFmtId="2" fontId="57" fillId="32" borderId="30" xfId="20" applyNumberFormat="1" applyFont="1" applyFill="1" applyBorder="1" applyAlignment="1">
      <alignment vertical="center"/>
    </xf>
    <xf numFmtId="2" fontId="57" fillId="32" borderId="68" xfId="20" applyNumberFormat="1" applyFont="1" applyFill="1" applyBorder="1" applyAlignment="1">
      <alignment vertical="center"/>
    </xf>
    <xf numFmtId="2" fontId="45" fillId="0" borderId="20" xfId="291" applyNumberFormat="1" applyFont="1" applyFill="1" applyBorder="1" applyAlignment="1">
      <alignment horizontal="center" vertical="center"/>
    </xf>
    <xf numFmtId="2" fontId="64" fillId="0" borderId="18" xfId="0" applyNumberFormat="1" applyFont="1" applyFill="1" applyBorder="1" applyAlignment="1">
      <alignment horizontal="center" vertical="center"/>
    </xf>
    <xf numFmtId="2" fontId="53" fillId="0" borderId="59" xfId="4" applyNumberFormat="1" applyFont="1" applyFill="1" applyBorder="1" applyAlignment="1">
      <alignment horizontal="center" vertical="center"/>
    </xf>
    <xf numFmtId="2" fontId="53" fillId="0" borderId="18" xfId="4" applyNumberFormat="1" applyFont="1" applyFill="1" applyBorder="1" applyAlignment="1">
      <alignment horizontal="center" vertical="center"/>
    </xf>
    <xf numFmtId="2" fontId="53" fillId="0" borderId="61" xfId="4" applyNumberFormat="1" applyFont="1" applyFill="1" applyBorder="1" applyAlignment="1">
      <alignment horizontal="center" vertical="center"/>
    </xf>
    <xf numFmtId="2" fontId="61" fillId="0" borderId="32" xfId="20" applyNumberFormat="1" applyFont="1" applyFill="1" applyBorder="1" applyAlignment="1">
      <alignment horizontal="center" vertical="center" wrapText="1"/>
    </xf>
    <xf numFmtId="2" fontId="61" fillId="0" borderId="56" xfId="20" applyNumberFormat="1" applyFont="1" applyFill="1" applyBorder="1" applyAlignment="1">
      <alignment horizontal="center" vertical="center" wrapText="1"/>
    </xf>
    <xf numFmtId="2" fontId="53" fillId="34" borderId="58" xfId="0" applyNumberFormat="1" applyFont="1" applyFill="1" applyBorder="1" applyAlignment="1">
      <alignment horizontal="center" vertical="center"/>
    </xf>
    <xf numFmtId="2" fontId="53" fillId="34" borderId="22" xfId="0" applyNumberFormat="1" applyFont="1" applyFill="1" applyBorder="1" applyAlignment="1">
      <alignment horizontal="center" vertical="center"/>
    </xf>
    <xf numFmtId="2" fontId="53" fillId="34" borderId="51" xfId="0" applyNumberFormat="1" applyFont="1" applyFill="1" applyBorder="1" applyAlignment="1">
      <alignment horizontal="center" vertical="center"/>
    </xf>
    <xf numFmtId="2" fontId="53" fillId="34" borderId="18" xfId="0" applyNumberFormat="1" applyFont="1" applyFill="1" applyBorder="1" applyAlignment="1">
      <alignment horizontal="center" vertical="center"/>
    </xf>
    <xf numFmtId="2" fontId="53" fillId="34" borderId="18" xfId="0" applyNumberFormat="1" applyFont="1" applyFill="1" applyBorder="1" applyAlignment="1">
      <alignment horizontal="center" vertical="center" wrapText="1"/>
    </xf>
    <xf numFmtId="2" fontId="53" fillId="34" borderId="61" xfId="0" applyNumberFormat="1" applyFont="1" applyFill="1" applyBorder="1" applyAlignment="1">
      <alignment horizontal="center" vertical="center" wrapText="1"/>
    </xf>
    <xf numFmtId="2" fontId="53" fillId="0" borderId="57" xfId="0" applyNumberFormat="1" applyFont="1" applyFill="1" applyBorder="1" applyAlignment="1">
      <alignment horizontal="center" vertical="center"/>
    </xf>
    <xf numFmtId="2" fontId="53" fillId="0" borderId="51" xfId="0" applyNumberFormat="1" applyFont="1" applyFill="1" applyBorder="1"/>
    <xf numFmtId="2" fontId="53" fillId="0" borderId="18" xfId="0" applyNumberFormat="1" applyFont="1" applyFill="1" applyBorder="1"/>
    <xf numFmtId="2" fontId="58" fillId="0" borderId="51" xfId="0" applyNumberFormat="1" applyFont="1" applyFill="1" applyBorder="1"/>
    <xf numFmtId="2" fontId="58" fillId="0" borderId="18" xfId="0" applyNumberFormat="1" applyFont="1" applyFill="1" applyBorder="1"/>
    <xf numFmtId="2" fontId="64" fillId="0" borderId="18" xfId="0" applyNumberFormat="1" applyFont="1" applyFill="1" applyBorder="1"/>
    <xf numFmtId="2" fontId="0" fillId="0" borderId="18" xfId="0" applyNumberFormat="1" applyBorder="1"/>
    <xf numFmtId="2" fontId="53" fillId="36" borderId="51" xfId="0" applyNumberFormat="1" applyFont="1" applyFill="1" applyBorder="1" applyAlignment="1">
      <alignment horizontal="center" vertical="center"/>
    </xf>
    <xf numFmtId="2" fontId="53" fillId="38" borderId="61" xfId="0" applyNumberFormat="1" applyFont="1" applyFill="1" applyBorder="1" applyAlignment="1">
      <alignment horizontal="center" vertical="center"/>
    </xf>
    <xf numFmtId="2" fontId="53" fillId="35" borderId="22" xfId="0" applyNumberFormat="1" applyFont="1" applyFill="1" applyBorder="1" applyAlignment="1">
      <alignment horizontal="center" vertical="center"/>
    </xf>
    <xf numFmtId="2" fontId="53" fillId="38" borderId="22" xfId="0" applyNumberFormat="1" applyFont="1" applyFill="1" applyBorder="1" applyAlignment="1">
      <alignment horizontal="center" vertical="center"/>
    </xf>
    <xf numFmtId="2" fontId="53" fillId="38" borderId="51" xfId="0" applyNumberFormat="1" applyFont="1" applyFill="1" applyBorder="1" applyAlignment="1">
      <alignment horizontal="center" vertical="center"/>
    </xf>
    <xf numFmtId="2" fontId="58" fillId="36" borderId="51" xfId="0" applyNumberFormat="1" applyFont="1" applyFill="1" applyBorder="1" applyAlignment="1">
      <alignment horizontal="center" vertical="center"/>
    </xf>
    <xf numFmtId="2" fontId="58" fillId="36" borderId="18" xfId="0" applyNumberFormat="1" applyFont="1" applyFill="1" applyBorder="1" applyAlignment="1">
      <alignment horizontal="center" vertical="center"/>
    </xf>
    <xf numFmtId="2" fontId="53" fillId="37" borderId="62" xfId="0" applyNumberFormat="1" applyFont="1" applyFill="1" applyBorder="1" applyAlignment="1">
      <alignment horizontal="center" vertical="center"/>
    </xf>
    <xf numFmtId="2" fontId="53" fillId="37" borderId="22" xfId="0" applyNumberFormat="1" applyFont="1" applyFill="1" applyBorder="1" applyAlignment="1">
      <alignment horizontal="center" vertical="center"/>
    </xf>
    <xf numFmtId="2" fontId="53" fillId="37" borderId="51" xfId="0" applyNumberFormat="1" applyFont="1" applyFill="1" applyBorder="1" applyAlignment="1">
      <alignment horizontal="center" vertical="center"/>
    </xf>
    <xf numFmtId="2" fontId="53" fillId="0" borderId="58" xfId="0" applyNumberFormat="1" applyFont="1" applyFill="1" applyBorder="1" applyAlignment="1">
      <alignment wrapText="1"/>
    </xf>
    <xf numFmtId="2" fontId="53" fillId="0" borderId="59" xfId="0" applyNumberFormat="1" applyFont="1" applyFill="1" applyBorder="1" applyAlignment="1">
      <alignment wrapText="1"/>
    </xf>
    <xf numFmtId="2" fontId="53" fillId="0" borderId="51" xfId="0" applyNumberFormat="1" applyFont="1" applyFill="1" applyBorder="1" applyAlignment="1">
      <alignment wrapText="1"/>
    </xf>
    <xf numFmtId="2" fontId="53" fillId="0" borderId="18" xfId="0" applyNumberFormat="1" applyFont="1" applyFill="1" applyBorder="1" applyAlignment="1">
      <alignment wrapText="1"/>
    </xf>
    <xf numFmtId="2" fontId="53" fillId="0" borderId="62" xfId="0" applyNumberFormat="1" applyFont="1" applyFill="1" applyBorder="1" applyAlignment="1">
      <alignment wrapText="1"/>
    </xf>
    <xf numFmtId="2" fontId="53" fillId="0" borderId="61" xfId="0" applyNumberFormat="1" applyFont="1" applyFill="1" applyBorder="1" applyAlignment="1">
      <alignment wrapText="1"/>
    </xf>
    <xf numFmtId="2" fontId="57" fillId="34" borderId="66" xfId="20" applyNumberFormat="1" applyFont="1" applyFill="1" applyBorder="1" applyAlignment="1">
      <alignment horizontal="center" vertical="center"/>
    </xf>
    <xf numFmtId="0" fontId="53" fillId="34" borderId="63" xfId="20" applyFont="1" applyFill="1" applyBorder="1" applyAlignment="1">
      <alignment vertical="center"/>
    </xf>
    <xf numFmtId="1" fontId="53" fillId="34" borderId="60" xfId="20" applyNumberFormat="1" applyFont="1" applyFill="1" applyBorder="1" applyAlignment="1">
      <alignment horizontal="center" vertical="center"/>
    </xf>
    <xf numFmtId="168" fontId="53" fillId="34" borderId="58" xfId="20" applyNumberFormat="1" applyFont="1" applyFill="1" applyBorder="1" applyAlignment="1">
      <alignment horizontal="center" vertical="center"/>
    </xf>
    <xf numFmtId="2" fontId="53" fillId="34" borderId="62" xfId="0" applyNumberFormat="1" applyFont="1" applyFill="1" applyBorder="1" applyAlignment="1">
      <alignment horizontal="center" vertical="center"/>
    </xf>
    <xf numFmtId="2" fontId="53" fillId="34" borderId="61" xfId="0" applyNumberFormat="1" applyFont="1" applyFill="1" applyBorder="1" applyAlignment="1">
      <alignment horizontal="center" vertical="center"/>
    </xf>
    <xf numFmtId="2" fontId="57" fillId="32" borderId="66" xfId="20" applyNumberFormat="1" applyFont="1" applyFill="1" applyBorder="1" applyAlignment="1">
      <alignment vertical="center"/>
    </xf>
    <xf numFmtId="1" fontId="53" fillId="0" borderId="72" xfId="0" applyNumberFormat="1" applyFont="1" applyFill="1" applyBorder="1" applyAlignment="1">
      <alignment horizontal="center"/>
    </xf>
    <xf numFmtId="1" fontId="53" fillId="0" borderId="22" xfId="0" applyNumberFormat="1" applyFont="1" applyFill="1" applyBorder="1" applyAlignment="1">
      <alignment horizontal="center"/>
    </xf>
    <xf numFmtId="1" fontId="53" fillId="0" borderId="61" xfId="0" applyNumberFormat="1" applyFont="1" applyFill="1" applyBorder="1" applyAlignment="1">
      <alignment horizontal="center"/>
    </xf>
    <xf numFmtId="2" fontId="53" fillId="0" borderId="63" xfId="20" applyNumberFormat="1" applyFont="1" applyFill="1" applyBorder="1" applyAlignment="1">
      <alignment vertical="center"/>
    </xf>
    <xf numFmtId="1" fontId="53" fillId="48" borderId="63" xfId="20" applyNumberFormat="1" applyFont="1" applyFill="1" applyBorder="1" applyAlignment="1">
      <alignment horizontal="center" vertical="center"/>
    </xf>
    <xf numFmtId="168" fontId="37" fillId="0" borderId="18" xfId="0" applyNumberFormat="1" applyFont="1" applyFill="1" applyBorder="1" applyAlignment="1">
      <alignment horizontal="center"/>
    </xf>
    <xf numFmtId="0" fontId="4" fillId="0" borderId="18" xfId="280" applyFont="1" applyFill="1" applyBorder="1" applyAlignment="1">
      <alignment horizontal="center"/>
    </xf>
    <xf numFmtId="1" fontId="41" fillId="0" borderId="0" xfId="2" applyNumberFormat="1" applyFont="1" applyBorder="1" applyAlignment="1">
      <alignment horizontal="center"/>
    </xf>
    <xf numFmtId="167" fontId="6" fillId="0" borderId="0" xfId="288" applyFont="1" applyBorder="1" applyAlignment="1" applyProtection="1">
      <alignment horizontal="center"/>
    </xf>
    <xf numFmtId="167" fontId="6" fillId="0" borderId="0" xfId="288" applyFont="1" applyAlignment="1" applyProtection="1">
      <alignment horizontal="center"/>
    </xf>
    <xf numFmtId="167" fontId="42" fillId="0" borderId="0" xfId="288" applyFont="1" applyAlignment="1">
      <alignment horizontal="center"/>
    </xf>
    <xf numFmtId="167" fontId="6" fillId="35" borderId="20" xfId="288" applyFont="1" applyFill="1" applyBorder="1" applyAlignment="1" applyProtection="1">
      <alignment horizontal="center"/>
    </xf>
    <xf numFmtId="167" fontId="6" fillId="35" borderId="34" xfId="288" applyFont="1" applyFill="1" applyBorder="1" applyAlignment="1" applyProtection="1">
      <alignment horizontal="center"/>
    </xf>
    <xf numFmtId="167" fontId="6" fillId="36" borderId="35" xfId="288" applyFont="1" applyFill="1" applyBorder="1" applyAlignment="1" applyProtection="1">
      <alignment horizontal="center"/>
    </xf>
    <xf numFmtId="167" fontId="6" fillId="36" borderId="20" xfId="288" applyFont="1" applyFill="1" applyBorder="1" applyAlignment="1" applyProtection="1">
      <alignment horizontal="center"/>
    </xf>
    <xf numFmtId="167" fontId="6" fillId="36" borderId="34" xfId="288" applyFont="1" applyFill="1" applyBorder="1" applyAlignment="1" applyProtection="1">
      <alignment horizontal="center"/>
    </xf>
    <xf numFmtId="167" fontId="6" fillId="0" borderId="35" xfId="288" applyFont="1" applyFill="1" applyBorder="1" applyAlignment="1" applyProtection="1">
      <alignment horizontal="center"/>
    </xf>
    <xf numFmtId="167" fontId="6" fillId="0" borderId="20" xfId="288" applyFont="1" applyFill="1" applyBorder="1" applyAlignment="1" applyProtection="1">
      <alignment horizontal="center"/>
    </xf>
    <xf numFmtId="167" fontId="6" fillId="0" borderId="34" xfId="288" applyFont="1" applyFill="1" applyBorder="1" applyAlignment="1" applyProtection="1">
      <alignment horizontal="center"/>
    </xf>
    <xf numFmtId="167" fontId="6" fillId="37" borderId="35" xfId="288" applyFont="1" applyFill="1" applyBorder="1" applyAlignment="1" applyProtection="1">
      <alignment horizontal="center"/>
    </xf>
    <xf numFmtId="167" fontId="6" fillId="37" borderId="20" xfId="288" applyFont="1" applyFill="1" applyBorder="1" applyAlignment="1" applyProtection="1">
      <alignment horizontal="center"/>
    </xf>
    <xf numFmtId="167" fontId="6" fillId="38" borderId="20" xfId="288" applyFont="1" applyFill="1" applyBorder="1" applyAlignment="1" applyProtection="1">
      <alignment horizontal="center" vertical="center"/>
    </xf>
    <xf numFmtId="0" fontId="48" fillId="0" borderId="35" xfId="191" applyFont="1" applyBorder="1" applyAlignment="1">
      <alignment horizontal="center"/>
    </xf>
    <xf numFmtId="0" fontId="48" fillId="0" borderId="20" xfId="191" applyFont="1" applyBorder="1" applyAlignment="1">
      <alignment horizontal="center"/>
    </xf>
    <xf numFmtId="0" fontId="48" fillId="0" borderId="34" xfId="191" applyFont="1" applyBorder="1" applyAlignment="1">
      <alignment horizontal="center"/>
    </xf>
    <xf numFmtId="0" fontId="48" fillId="0" borderId="38" xfId="191" applyFont="1" applyBorder="1" applyAlignment="1">
      <alignment horizontal="center"/>
    </xf>
    <xf numFmtId="0" fontId="47" fillId="0" borderId="32" xfId="191" applyFont="1" applyBorder="1" applyAlignment="1">
      <alignment horizontal="left"/>
    </xf>
    <xf numFmtId="0" fontId="1" fillId="0" borderId="29" xfId="191" applyBorder="1" applyAlignment="1">
      <alignment vertical="center" wrapText="1"/>
    </xf>
    <xf numFmtId="0" fontId="1" fillId="0" borderId="33" xfId="191" applyBorder="1" applyAlignment="1">
      <alignment vertical="center" wrapText="1"/>
    </xf>
    <xf numFmtId="0" fontId="47" fillId="0" borderId="19" xfId="191" applyFont="1" applyBorder="1" applyAlignment="1">
      <alignment horizontal="center"/>
    </xf>
    <xf numFmtId="0" fontId="47" fillId="0" borderId="27" xfId="191" applyFont="1" applyBorder="1" applyAlignment="1">
      <alignment horizontal="center"/>
    </xf>
    <xf numFmtId="0" fontId="1" fillId="0" borderId="25" xfId="191" applyBorder="1" applyAlignment="1">
      <alignment vertical="center" wrapText="1"/>
    </xf>
    <xf numFmtId="0" fontId="47" fillId="0" borderId="36" xfId="191" applyFont="1" applyBorder="1" applyAlignment="1">
      <alignment horizontal="center"/>
    </xf>
    <xf numFmtId="0" fontId="47" fillId="0" borderId="37" xfId="191" applyFont="1" applyBorder="1" applyAlignment="1">
      <alignment horizontal="center"/>
    </xf>
    <xf numFmtId="0" fontId="47" fillId="0" borderId="36" xfId="0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48" fillId="0" borderId="38" xfId="0" applyFont="1" applyBorder="1" applyAlignment="1">
      <alignment horizontal="center"/>
    </xf>
    <xf numFmtId="0" fontId="48" fillId="0" borderId="35" xfId="0" applyFont="1" applyBorder="1" applyAlignment="1">
      <alignment horizontal="center"/>
    </xf>
    <xf numFmtId="0" fontId="0" fillId="0" borderId="2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7" fillId="0" borderId="37" xfId="0" applyFont="1" applyBorder="1" applyAlignment="1">
      <alignment horizontal="center"/>
    </xf>
    <xf numFmtId="0" fontId="47" fillId="0" borderId="32" xfId="0" applyFont="1" applyBorder="1" applyAlignment="1">
      <alignment horizontal="left"/>
    </xf>
    <xf numFmtId="0" fontId="47" fillId="0" borderId="19" xfId="0" applyFont="1" applyBorder="1" applyAlignment="1">
      <alignment horizontal="center"/>
    </xf>
    <xf numFmtId="0" fontId="47" fillId="0" borderId="27" xfId="0" applyFont="1" applyBorder="1" applyAlignment="1">
      <alignment horizontal="center"/>
    </xf>
    <xf numFmtId="0" fontId="6" fillId="34" borderId="50" xfId="4" applyFont="1" applyFill="1" applyBorder="1" applyAlignment="1">
      <alignment horizontal="center" vertical="center"/>
    </xf>
    <xf numFmtId="0" fontId="6" fillId="34" borderId="44" xfId="4" applyFont="1" applyFill="1" applyBorder="1" applyAlignment="1">
      <alignment horizontal="center" vertical="center"/>
    </xf>
    <xf numFmtId="0" fontId="6" fillId="34" borderId="45" xfId="4" applyFont="1" applyFill="1" applyBorder="1" applyAlignment="1">
      <alignment horizontal="center" vertical="center"/>
    </xf>
    <xf numFmtId="0" fontId="6" fillId="34" borderId="21" xfId="4" applyFont="1" applyFill="1" applyBorder="1" applyAlignment="1">
      <alignment horizontal="center" vertical="center"/>
    </xf>
    <xf numFmtId="0" fontId="6" fillId="34" borderId="0" xfId="4" applyFont="1" applyFill="1" applyBorder="1" applyAlignment="1">
      <alignment horizontal="center" vertical="center"/>
    </xf>
    <xf numFmtId="0" fontId="6" fillId="34" borderId="32" xfId="4" applyFont="1" applyFill="1" applyBorder="1" applyAlignment="1">
      <alignment horizontal="center" vertical="center"/>
    </xf>
    <xf numFmtId="168" fontId="6" fillId="34" borderId="50" xfId="4" applyNumberFormat="1" applyFont="1" applyFill="1" applyBorder="1" applyAlignment="1">
      <alignment horizontal="center" vertical="center" wrapText="1"/>
    </xf>
    <xf numFmtId="168" fontId="6" fillId="34" borderId="21" xfId="4" applyNumberFormat="1" applyFont="1" applyFill="1" applyBorder="1" applyAlignment="1">
      <alignment horizontal="center" vertical="center" wrapText="1"/>
    </xf>
    <xf numFmtId="0" fontId="43" fillId="34" borderId="51" xfId="4" applyFont="1" applyFill="1" applyBorder="1" applyAlignment="1">
      <alignment horizontal="center"/>
    </xf>
    <xf numFmtId="0" fontId="43" fillId="34" borderId="18" xfId="4" applyFont="1" applyFill="1" applyBorder="1" applyAlignment="1">
      <alignment horizontal="center"/>
    </xf>
    <xf numFmtId="0" fontId="43" fillId="34" borderId="35" xfId="4" applyFont="1" applyFill="1" applyBorder="1" applyAlignment="1">
      <alignment horizontal="center"/>
    </xf>
    <xf numFmtId="168" fontId="6" fillId="34" borderId="32" xfId="4" applyNumberFormat="1" applyFont="1" applyFill="1" applyBorder="1" applyAlignment="1">
      <alignment horizontal="center" vertical="center" wrapText="1"/>
    </xf>
    <xf numFmtId="1" fontId="6" fillId="34" borderId="21" xfId="4" applyNumberFormat="1" applyFont="1" applyFill="1" applyBorder="1" applyAlignment="1">
      <alignment horizontal="center" vertical="center" wrapText="1"/>
    </xf>
    <xf numFmtId="1" fontId="6" fillId="34" borderId="32" xfId="4" applyNumberFormat="1" applyFont="1" applyFill="1" applyBorder="1" applyAlignment="1">
      <alignment horizontal="center" vertical="center" wrapText="1"/>
    </xf>
    <xf numFmtId="1" fontId="6" fillId="34" borderId="54" xfId="4" applyNumberFormat="1" applyFont="1" applyFill="1" applyBorder="1" applyAlignment="1">
      <alignment horizontal="center" vertical="center" wrapText="1"/>
    </xf>
    <xf numFmtId="1" fontId="6" fillId="34" borderId="33" xfId="4" applyNumberFormat="1" applyFont="1" applyFill="1" applyBorder="1" applyAlignment="1">
      <alignment horizontal="center" vertical="center" wrapText="1"/>
    </xf>
    <xf numFmtId="168" fontId="6" fillId="34" borderId="45" xfId="4" applyNumberFormat="1" applyFont="1" applyFill="1" applyBorder="1" applyAlignment="1">
      <alignment horizontal="center" vertical="center" wrapText="1"/>
    </xf>
    <xf numFmtId="168" fontId="6" fillId="34" borderId="44" xfId="4" applyNumberFormat="1" applyFont="1" applyFill="1" applyBorder="1" applyAlignment="1">
      <alignment horizontal="center" vertical="center" textRotation="90" wrapText="1"/>
    </xf>
    <xf numFmtId="168" fontId="6" fillId="34" borderId="45" xfId="4" applyNumberFormat="1" applyFont="1" applyFill="1" applyBorder="1" applyAlignment="1">
      <alignment horizontal="center" vertical="center" textRotation="90" wrapText="1"/>
    </xf>
    <xf numFmtId="168" fontId="6" fillId="34" borderId="0" xfId="4" applyNumberFormat="1" applyFont="1" applyFill="1" applyBorder="1" applyAlignment="1">
      <alignment horizontal="center" vertical="center" textRotation="90" wrapText="1"/>
    </xf>
    <xf numFmtId="168" fontId="6" fillId="34" borderId="32" xfId="4" applyNumberFormat="1" applyFont="1" applyFill="1" applyBorder="1" applyAlignment="1">
      <alignment horizontal="center" vertical="center" textRotation="90" wrapText="1"/>
    </xf>
    <xf numFmtId="168" fontId="6" fillId="34" borderId="29" xfId="4" applyNumberFormat="1" applyFont="1" applyFill="1" applyBorder="1" applyAlignment="1">
      <alignment horizontal="center" vertical="center" textRotation="90" wrapText="1"/>
    </xf>
    <xf numFmtId="168" fontId="6" fillId="34" borderId="33" xfId="4" applyNumberFormat="1" applyFont="1" applyFill="1" applyBorder="1" applyAlignment="1">
      <alignment horizontal="center" vertical="center" textRotation="90" wrapText="1"/>
    </xf>
    <xf numFmtId="0" fontId="6" fillId="34" borderId="53" xfId="4" applyFont="1" applyFill="1" applyBorder="1" applyAlignment="1">
      <alignment horizontal="left" vertical="center" wrapText="1"/>
    </xf>
    <xf numFmtId="0" fontId="6" fillId="34" borderId="55" xfId="4" applyFont="1" applyFill="1" applyBorder="1" applyAlignment="1">
      <alignment horizontal="left" vertical="center" wrapText="1"/>
    </xf>
    <xf numFmtId="0" fontId="43" fillId="34" borderId="52" xfId="289" applyFont="1" applyFill="1" applyBorder="1" applyAlignment="1">
      <alignment horizontal="center"/>
    </xf>
    <xf numFmtId="0" fontId="43" fillId="34" borderId="20" xfId="289" applyFont="1" applyFill="1" applyBorder="1" applyAlignment="1">
      <alignment horizontal="center"/>
    </xf>
    <xf numFmtId="168" fontId="6" fillId="34" borderId="54" xfId="4" applyNumberFormat="1" applyFont="1" applyFill="1" applyBorder="1" applyAlignment="1">
      <alignment horizontal="center" vertical="center" wrapText="1"/>
    </xf>
    <xf numFmtId="168" fontId="6" fillId="34" borderId="33" xfId="4" applyNumberFormat="1" applyFont="1" applyFill="1" applyBorder="1" applyAlignment="1">
      <alignment horizontal="center" vertical="center" wrapText="1"/>
    </xf>
    <xf numFmtId="2" fontId="51" fillId="34" borderId="52" xfId="289" applyNumberFormat="1" applyFont="1" applyFill="1" applyBorder="1" applyAlignment="1">
      <alignment horizontal="center" vertical="center" wrapText="1"/>
    </xf>
    <xf numFmtId="2" fontId="51" fillId="34" borderId="20" xfId="289" applyNumberFormat="1" applyFont="1" applyFill="1" applyBorder="1" applyAlignment="1">
      <alignment horizontal="center" vertical="center" wrapText="1"/>
    </xf>
    <xf numFmtId="2" fontId="51" fillId="34" borderId="34" xfId="289" applyNumberFormat="1" applyFont="1" applyFill="1" applyBorder="1" applyAlignment="1">
      <alignment horizontal="center" vertical="center" wrapText="1"/>
    </xf>
    <xf numFmtId="2" fontId="6" fillId="34" borderId="21" xfId="4" applyNumberFormat="1" applyFont="1" applyFill="1" applyBorder="1" applyAlignment="1">
      <alignment horizontal="center" vertical="center" wrapText="1"/>
    </xf>
    <xf numFmtId="2" fontId="6" fillId="34" borderId="32" xfId="4" applyNumberFormat="1" applyFont="1" applyFill="1" applyBorder="1" applyAlignment="1">
      <alignment horizontal="center" vertical="center" wrapText="1"/>
    </xf>
    <xf numFmtId="2" fontId="6" fillId="34" borderId="54" xfId="4" applyNumberFormat="1" applyFont="1" applyFill="1" applyBorder="1" applyAlignment="1">
      <alignment horizontal="center" vertical="center" wrapText="1"/>
    </xf>
    <xf numFmtId="2" fontId="6" fillId="34" borderId="33" xfId="4" applyNumberFormat="1" applyFont="1" applyFill="1" applyBorder="1" applyAlignment="1">
      <alignment horizontal="center" vertical="center" wrapText="1"/>
    </xf>
    <xf numFmtId="168" fontId="6" fillId="34" borderId="28" xfId="4" applyNumberFormat="1" applyFont="1" applyFill="1" applyBorder="1" applyAlignment="1">
      <alignment horizontal="center" vertical="center" wrapText="1"/>
    </xf>
    <xf numFmtId="168" fontId="6" fillId="34" borderId="46" xfId="4" applyNumberFormat="1" applyFont="1" applyFill="1" applyBorder="1" applyAlignment="1">
      <alignment horizontal="center" vertical="center" wrapText="1"/>
    </xf>
    <xf numFmtId="1" fontId="52" fillId="34" borderId="21" xfId="4" applyNumberFormat="1" applyFont="1" applyFill="1" applyBorder="1" applyAlignment="1">
      <alignment horizontal="center" vertical="center" wrapText="1"/>
    </xf>
    <xf numFmtId="1" fontId="52" fillId="34" borderId="32" xfId="4" applyNumberFormat="1" applyFont="1" applyFill="1" applyBorder="1" applyAlignment="1">
      <alignment horizontal="center" vertical="center" wrapText="1"/>
    </xf>
    <xf numFmtId="2" fontId="52" fillId="34" borderId="21" xfId="4" applyNumberFormat="1" applyFont="1" applyFill="1" applyBorder="1" applyAlignment="1">
      <alignment horizontal="center" vertical="center" wrapText="1"/>
    </xf>
    <xf numFmtId="2" fontId="52" fillId="34" borderId="32" xfId="4" applyNumberFormat="1" applyFont="1" applyFill="1" applyBorder="1" applyAlignment="1">
      <alignment horizontal="center" vertical="center" wrapText="1"/>
    </xf>
    <xf numFmtId="0" fontId="43" fillId="34" borderId="38" xfId="289" applyFont="1" applyFill="1" applyBorder="1" applyAlignment="1">
      <alignment horizontal="center"/>
    </xf>
    <xf numFmtId="2" fontId="51" fillId="34" borderId="38" xfId="289" applyNumberFormat="1" applyFont="1" applyFill="1" applyBorder="1" applyAlignment="1">
      <alignment horizontal="center" vertical="center" wrapText="1"/>
    </xf>
  </cellXfs>
  <cellStyles count="295">
    <cellStyle name="20% - Accent1 2" xfId="29"/>
    <cellStyle name="20% - Accent1 2 2" xfId="232"/>
    <cellStyle name="20% - Accent1 3" xfId="112"/>
    <cellStyle name="20% - Accent1 4" xfId="113"/>
    <cellStyle name="20% - Accent2 2" xfId="30"/>
    <cellStyle name="20% - Accent2 2 2" xfId="233"/>
    <cellStyle name="20% - Accent2 3" xfId="114"/>
    <cellStyle name="20% - Accent2 4" xfId="115"/>
    <cellStyle name="20% - Accent3 2" xfId="31"/>
    <cellStyle name="20% - Accent3 2 2" xfId="234"/>
    <cellStyle name="20% - Accent3 3" xfId="116"/>
    <cellStyle name="20% - Accent3 4" xfId="117"/>
    <cellStyle name="20% - Accent4 2" xfId="32"/>
    <cellStyle name="20% - Accent4 2 2" xfId="235"/>
    <cellStyle name="20% - Accent4 3" xfId="118"/>
    <cellStyle name="20% - Accent4 4" xfId="119"/>
    <cellStyle name="20% - Accent5 2" xfId="33"/>
    <cellStyle name="20% - Accent5 2 2" xfId="236"/>
    <cellStyle name="20% - Accent5 3" xfId="120"/>
    <cellStyle name="20% - Accent5 4" xfId="121"/>
    <cellStyle name="20% - Accent6 2" xfId="34"/>
    <cellStyle name="20% - Accent6 2 2" xfId="237"/>
    <cellStyle name="20% - Accent6 3" xfId="122"/>
    <cellStyle name="20% - Accent6 4" xfId="123"/>
    <cellStyle name="40% - Accent1 2" xfId="35"/>
    <cellStyle name="40% - Accent1 2 2" xfId="238"/>
    <cellStyle name="40% - Accent1 3" xfId="124"/>
    <cellStyle name="40% - Accent1 4" xfId="125"/>
    <cellStyle name="40% - Accent2 2" xfId="36"/>
    <cellStyle name="40% - Accent2 2 2" xfId="239"/>
    <cellStyle name="40% - Accent2 3" xfId="126"/>
    <cellStyle name="40% - Accent2 4" xfId="127"/>
    <cellStyle name="40% - Accent3 2" xfId="37"/>
    <cellStyle name="40% - Accent3 3" xfId="128"/>
    <cellStyle name="40% - Accent3 4" xfId="129"/>
    <cellStyle name="40% - Accent4 2" xfId="38"/>
    <cellStyle name="40% - Accent4 2 2" xfId="240"/>
    <cellStyle name="40% - Accent4 3" xfId="130"/>
    <cellStyle name="40% - Accent4 4" xfId="131"/>
    <cellStyle name="40% - Accent5 2" xfId="39"/>
    <cellStyle name="40% - Accent5 2 2" xfId="241"/>
    <cellStyle name="40% - Accent5 3" xfId="132"/>
    <cellStyle name="40% - Accent5 4" xfId="133"/>
    <cellStyle name="40% - Accent6 2" xfId="40"/>
    <cellStyle name="40% - Accent6 2 2" xfId="242"/>
    <cellStyle name="40% - Accent6 3" xfId="134"/>
    <cellStyle name="40% - Accent6 4" xfId="135"/>
    <cellStyle name="60% - Accent1 2" xfId="41"/>
    <cellStyle name="60% - Accent1 2 2" xfId="243"/>
    <cellStyle name="60% - Accent1 3" xfId="136"/>
    <cellStyle name="60% - Accent1 4" xfId="137"/>
    <cellStyle name="60% - Accent2 2" xfId="42"/>
    <cellStyle name="60% - Accent2 2 2" xfId="244"/>
    <cellStyle name="60% - Accent2 3" xfId="138"/>
    <cellStyle name="60% - Accent2 4" xfId="139"/>
    <cellStyle name="60% - Accent3 2" xfId="43"/>
    <cellStyle name="60% - Accent3 3" xfId="140"/>
    <cellStyle name="60% - Accent3 4" xfId="141"/>
    <cellStyle name="60% - Accent4 2" xfId="44"/>
    <cellStyle name="60% - Accent4 2 2" xfId="245"/>
    <cellStyle name="60% - Accent4 3" xfId="142"/>
    <cellStyle name="60% - Accent4 4" xfId="143"/>
    <cellStyle name="60% - Accent5 2" xfId="45"/>
    <cellStyle name="60% - Accent5 2 2" xfId="246"/>
    <cellStyle name="60% - Accent5 3" xfId="144"/>
    <cellStyle name="60% - Accent5 4" xfId="145"/>
    <cellStyle name="60% - Accent6 2" xfId="46"/>
    <cellStyle name="60% - Accent6 2 2" xfId="247"/>
    <cellStyle name="60% - Accent6 3" xfId="146"/>
    <cellStyle name="60% - Accent6 4" xfId="147"/>
    <cellStyle name="Accent1 2" xfId="47"/>
    <cellStyle name="Accent1 2 2" xfId="248"/>
    <cellStyle name="Accent1 3" xfId="148"/>
    <cellStyle name="Accent1 4" xfId="149"/>
    <cellStyle name="Accent2 2" xfId="48"/>
    <cellStyle name="Accent2 3" xfId="150"/>
    <cellStyle name="Accent2 4" xfId="151"/>
    <cellStyle name="Accent3 2" xfId="49"/>
    <cellStyle name="Accent3 2 2" xfId="249"/>
    <cellStyle name="Accent3 3" xfId="152"/>
    <cellStyle name="Accent3 4" xfId="153"/>
    <cellStyle name="Accent4 2" xfId="50"/>
    <cellStyle name="Accent4 2 2" xfId="250"/>
    <cellStyle name="Accent4 3" xfId="154"/>
    <cellStyle name="Accent4 4" xfId="155"/>
    <cellStyle name="Accent5 2" xfId="51"/>
    <cellStyle name="Accent5 2 2" xfId="251"/>
    <cellStyle name="Accent5 3" xfId="156"/>
    <cellStyle name="Accent5 4" xfId="157"/>
    <cellStyle name="Accent6 2" xfId="52"/>
    <cellStyle name="Accent6 2 2" xfId="252"/>
    <cellStyle name="Accent6 3" xfId="158"/>
    <cellStyle name="Accent6 4" xfId="159"/>
    <cellStyle name="Bad 2" xfId="53"/>
    <cellStyle name="Bad 2 2" xfId="253"/>
    <cellStyle name="Bad 3" xfId="160"/>
    <cellStyle name="Bad 4" xfId="161"/>
    <cellStyle name="Calculation 2" xfId="54"/>
    <cellStyle name="Calculation 2 2" xfId="254"/>
    <cellStyle name="Calculation 3" xfId="162"/>
    <cellStyle name="Calculation 4" xfId="163"/>
    <cellStyle name="Check Cell 2" xfId="55"/>
    <cellStyle name="Check Cell 2 2" xfId="255"/>
    <cellStyle name="Check Cell 3" xfId="164"/>
    <cellStyle name="Check Cell 4" xfId="165"/>
    <cellStyle name="chemes]_x000a__x000a_Sci-Fi=_x000a__x000a_Nature=_x000a__x000a_robin=_x000a__x000a__x000a__x000a_[SoundScheme.Nature]_x000a__x000a_SystemAsterisk=C:\SNDSYS" xfId="2"/>
    <cellStyle name="chemes]_x000a__x000a_Sci-Fi=_x000a__x000a_Nature=_x000a__x000a_robin=_x000a__x000a__x000a__x000a_[SoundScheme.Nature]_x000a__x000a_SystemAsterisk=C:\SNDSYS 2" xfId="3"/>
    <cellStyle name="chemes]_x000a__x000a_Sci-Fi=_x000a__x000a_Nature=_x000a__x000a_robin=_x000a__x000a__x000a__x000a_[SoundScheme.Nature]_x000a__x000a_SystemAsterisk=C:\SNDSYS 2 2" xfId="57"/>
    <cellStyle name="chemes]_x000a__x000a_Sci-Fi=_x000a__x000a_Nature=_x000a__x000a_robin=_x000a__x000a__x000a__x000a_[SoundScheme.Nature]_x000a__x000a_SystemAsterisk=C:\SNDSYS 3" xfId="58"/>
    <cellStyle name="chemes]_x000a__x000a_Sci-Fi=_x000a__x000a_Nature=_x000a__x000a_robin=_x000a__x000a__x000a__x000a_[SoundScheme.Nature]_x000a__x000a_SystemAsterisk=C:\SNDSYS 4" xfId="56"/>
    <cellStyle name="chemes]_x000d__x000a_Sci-Fi=_x000d__x000a_Nature=_x000d__x000a_robin=_x000d__x000a__x000d__x000a_[SoundScheme.Nature]_x000d__x000a_SystemAsterisk=C:\SNDSYS" xfId="4"/>
    <cellStyle name="chemes]_x000d__x000a_Sci-Fi=_x000d__x000a_Nature=_x000d__x000a_robin=_x000d__x000a__x000d__x000a_[SoundScheme.Nature]_x000d__x000a_SystemAsterisk=C:\SNDSYS 2" xfId="26"/>
    <cellStyle name="chemes]_x000d__x000a_Sci-Fi=_x000d__x000a_Nature=_x000d__x000a_robin=_x000d__x000a__x000d__x000a_[SoundScheme.Nature]_x000d__x000a_SystemAsterisk=C:\SNDSYS 2 2" xfId="59"/>
    <cellStyle name="chemes]_x000d__x000a_Sci-Fi=_x000d__x000a_Nature=_x000d__x000a_robin=_x000d__x000a__x000d__x000a_[SoundScheme.Nature]_x000d__x000a_SystemAsterisk=C:\SNDSYS 2 2 2" xfId="202"/>
    <cellStyle name="chemes]_x000d__x000a_Sci-Fi=_x000d__x000a_Nature=_x000d__x000a_robin=_x000d__x000a__x000d__x000a_[SoundScheme.Nature]_x000d__x000a_SystemAsterisk=C:\SNDSYS 2 2 3" xfId="209"/>
    <cellStyle name="chemes]_x000d__x000a_Sci-Fi=_x000d__x000a_Nature=_x000d__x000a_robin=_x000d__x000a__x000d__x000a_[SoundScheme.Nature]_x000d__x000a_SystemAsterisk=C:\SNDSYS 3" xfId="28"/>
    <cellStyle name="chemes]_x000d__x000a_Sci-Fi=_x000d__x000a_Nature=_x000d__x000a_robin=_x000d__x000a__x000d__x000a_[SoundScheme.Nature]_x000d__x000a_SystemAsterisk=C:\SNDSYS 3 2" xfId="166"/>
    <cellStyle name="chemes]_x000d__x000a_Sci-Fi=_x000d__x000a_Nature=_x000d__x000a_robin=_x000d__x000a__x000d__x000a_[SoundScheme.Nature]_x000d__x000a_SystemAsterisk=C:\SNDSYS 4" xfId="167"/>
    <cellStyle name="chemes]_x000d__x000a_Sci-Fi=_x000d__x000a_Nature=_x000d__x000a_robin=_x000d__x000a__x000d__x000a_[SoundScheme.Nature]_x000d__x000a_SystemAsterisk=C:\SNDSYS 5" xfId="275"/>
    <cellStyle name="chemes]_x000d__x000a_Sci-Fi=_x000d__x000a_Nature=_x000d__x000a_robin=_x000d__x000a__x000d__x000a_[SoundScheme.Nature]_x000d__x000a_SystemAsterisk=C:\SNDSYS_Summary" xfId="274"/>
    <cellStyle name="Comma" xfId="285" builtinId="3"/>
    <cellStyle name="Comma 2" xfId="6"/>
    <cellStyle name="Comma 2 2" xfId="62"/>
    <cellStyle name="Comma 2 3" xfId="63"/>
    <cellStyle name="Comma 2 4" xfId="61"/>
    <cellStyle name="Comma 2 4 2" xfId="211"/>
    <cellStyle name="Comma 2 5" xfId="106"/>
    <cellStyle name="Comma 2 5 2" xfId="219"/>
    <cellStyle name="Comma 2 6" xfId="271"/>
    <cellStyle name="Comma 3" xfId="7"/>
    <cellStyle name="Comma 3 2" xfId="108"/>
    <cellStyle name="Comma 3 2 2" xfId="221"/>
    <cellStyle name="Comma 3 3" xfId="205"/>
    <cellStyle name="Comma 4" xfId="60"/>
    <cellStyle name="Comma 4 2" xfId="168"/>
    <cellStyle name="Comma 4 2 2" xfId="225"/>
    <cellStyle name="Comma 4 3" xfId="210"/>
    <cellStyle name="Comma 4 4" xfId="230"/>
    <cellStyle name="Comma 5" xfId="104"/>
    <cellStyle name="Comma 5 2" xfId="217"/>
    <cellStyle name="Comma 6" xfId="5"/>
    <cellStyle name="Comma0" xfId="8"/>
    <cellStyle name="Comma0 2" xfId="9"/>
    <cellStyle name="Comma0 2 2" xfId="64"/>
    <cellStyle name="Comma0 3" xfId="10"/>
    <cellStyle name="Comma0 3 2" xfId="206"/>
    <cellStyle name="Comma0_Rank" xfId="11"/>
    <cellStyle name="Currency0" xfId="12"/>
    <cellStyle name="Currency0 2" xfId="66"/>
    <cellStyle name="Currency0 3" xfId="65"/>
    <cellStyle name="Date" xfId="13"/>
    <cellStyle name="Date 2" xfId="67"/>
    <cellStyle name="Date_HYWC-report-2003" xfId="14"/>
    <cellStyle name="Explanatory Text 2" xfId="68"/>
    <cellStyle name="Explanatory Text 3" xfId="169"/>
    <cellStyle name="Explanatory Text 4" xfId="170"/>
    <cellStyle name="Fixed" xfId="15"/>
    <cellStyle name="Fixed 2" xfId="69"/>
    <cellStyle name="Good 2" xfId="70"/>
    <cellStyle name="Good 2 2" xfId="256"/>
    <cellStyle name="Good 3" xfId="171"/>
    <cellStyle name="Good 4" xfId="172"/>
    <cellStyle name="gs]_x000a__x000a_UNDELETE.DLL=C:\DOS\MSTOOLS.DLL_x000a__x000a_Window=-31,80,800,318, , ,3_x000a__x000a_dir1=24,73,670,390,21,415,1,0,201,1905,212," xfId="71"/>
    <cellStyle name="gs]_x000d__x000a_UNDELETE.DLL=C:\DOS\MSTOOLS.DLL_x000d__x000a_Window=-31,80,800,318, , ,3_x000d__x000a_dir1=24,73,670,390,21,415,1,0,201,1905,212," xfId="16"/>
    <cellStyle name="gs]_x000d__x000a_UNDELETE.DLL=C:\DOS\MSTOOLS.DLL_x000d__x000a_Window=-31,80,800,318, , ,3_x000d__x000a_dir1=24,73,670,390,21,415,1,0,201,1905,212, 2" xfId="17"/>
    <cellStyle name="gs]_x000d__x000a_UNDELETE.DLL=C:\DOS\MSTOOLS.DLL_x000d__x000a_Window=-31,80,800,318, , ,3_x000d__x000a_dir1=24,73,670,390,21,415,1,0,201,1905,212, 2 2" xfId="207"/>
    <cellStyle name="gs]_x000d__x000a_UNDELETE.DLL=C:\DOS\MSTOOLS.DLL_x000d__x000a_Window=-31,80,800,318, , ,3_x000d__x000a_dir1=24,73,670,390,21,415,1,0,201,1905,212, 3" xfId="72"/>
    <cellStyle name="Heading 1 2" xfId="74"/>
    <cellStyle name="Heading 1 2 2" xfId="257"/>
    <cellStyle name="Heading 1 3" xfId="73"/>
    <cellStyle name="Heading 1 4" xfId="173"/>
    <cellStyle name="Heading 1 5" xfId="18"/>
    <cellStyle name="Heading 2 2" xfId="76"/>
    <cellStyle name="Heading 2 2 2" xfId="258"/>
    <cellStyle name="Heading 2 3" xfId="75"/>
    <cellStyle name="Heading 2 4" xfId="174"/>
    <cellStyle name="Heading 2 5" xfId="19"/>
    <cellStyle name="Heading 3 2" xfId="77"/>
    <cellStyle name="Heading 3 2 2" xfId="259"/>
    <cellStyle name="Heading 3 3" xfId="175"/>
    <cellStyle name="Heading 3 4" xfId="176"/>
    <cellStyle name="Heading 4 2" xfId="78"/>
    <cellStyle name="Heading 4 2 2" xfId="260"/>
    <cellStyle name="Heading 4 3" xfId="177"/>
    <cellStyle name="Heading 4 4" xfId="178"/>
    <cellStyle name="Input 2" xfId="79"/>
    <cellStyle name="Input 2 2" xfId="261"/>
    <cellStyle name="Input 3" xfId="179"/>
    <cellStyle name="Input 4" xfId="180"/>
    <cellStyle name="Linked Cell 2" xfId="80"/>
    <cellStyle name="Linked Cell 2 2" xfId="262"/>
    <cellStyle name="Linked Cell 3" xfId="181"/>
    <cellStyle name="Linked Cell 4" xfId="182"/>
    <cellStyle name="N1" xfId="20"/>
    <cellStyle name="N1 2" xfId="21"/>
    <cellStyle name="N1 2 2" xfId="25"/>
    <cellStyle name="N1 2 2 2" xfId="81"/>
    <cellStyle name="N1 3" xfId="263"/>
    <cellStyle name="N1 3 2" xfId="82"/>
    <cellStyle name="N1_2010 Summary Working Copy - Central Bread Wheat" xfId="264"/>
    <cellStyle name="Neutral 2" xfId="83"/>
    <cellStyle name="Neutral 2 2" xfId="265"/>
    <cellStyle name="Neutral 3" xfId="183"/>
    <cellStyle name="Neutral 4" xfId="184"/>
    <cellStyle name="Normal" xfId="0" builtinId="0"/>
    <cellStyle name="Normal 10" xfId="111"/>
    <cellStyle name="Normal 10 2" xfId="224"/>
    <cellStyle name="Normal 10 4" xfId="278"/>
    <cellStyle name="Normal 11" xfId="102"/>
    <cellStyle name="Normal 11 2" xfId="215"/>
    <cellStyle name="Normal 11 3" xfId="231"/>
    <cellStyle name="Normal 12" xfId="203"/>
    <cellStyle name="Normal 12 2" xfId="288"/>
    <cellStyle name="Normal 13" xfId="1"/>
    <cellStyle name="Normal 13 2" xfId="290"/>
    <cellStyle name="Normal 14" xfId="284"/>
    <cellStyle name="Normal 14 2" xfId="294"/>
    <cellStyle name="Normal 15" xfId="276"/>
    <cellStyle name="Normal 16" xfId="277"/>
    <cellStyle name="Normal 17" xfId="289"/>
    <cellStyle name="Normal 17 2" xfId="292"/>
    <cellStyle name="Normal 2" xfId="22"/>
    <cellStyle name="Normal 2 2" xfId="84"/>
    <cellStyle name="Normal 2 2 2" xfId="23"/>
    <cellStyle name="Normal 2 2 2 2" xfId="85"/>
    <cellStyle name="Normal 2 3" xfId="293"/>
    <cellStyle name="Normal 3" xfId="27"/>
    <cellStyle name="Normal 3 2" xfId="87"/>
    <cellStyle name="Normal 3 2 2" xfId="88"/>
    <cellStyle name="Normal 3 2 2 2" xfId="109"/>
    <cellStyle name="Normal 3 2 2 2 2" xfId="222"/>
    <cellStyle name="Normal 3 2 3" xfId="212"/>
    <cellStyle name="Normal 3 3" xfId="86"/>
    <cellStyle name="Normal 3 3 2" xfId="107"/>
    <cellStyle name="Normal 3 3 2 2" xfId="220"/>
    <cellStyle name="Normal 3 4" xfId="110"/>
    <cellStyle name="Normal 3 4 2" xfId="223"/>
    <cellStyle name="Normal 3 5" xfId="185"/>
    <cellStyle name="Normal 3 5 2" xfId="226"/>
    <cellStyle name="Normal 3 6" xfId="103"/>
    <cellStyle name="Normal 3 6 2" xfId="216"/>
    <cellStyle name="Normal 3 7" xfId="208"/>
    <cellStyle name="Normal 4" xfId="89"/>
    <cellStyle name="Normal 4 2" xfId="186"/>
    <cellStyle name="Normal 4 2 2" xfId="90"/>
    <cellStyle name="Normal 4 2 2 2" xfId="213"/>
    <cellStyle name="Normal 4 3" xfId="105"/>
    <cellStyle name="Normal 4 3 2" xfId="218"/>
    <cellStyle name="Normal 5" xfId="91"/>
    <cellStyle name="Normal 5 2" xfId="92"/>
    <cellStyle name="Normal 5 2 2" xfId="187"/>
    <cellStyle name="Normal 5 3" xfId="270"/>
    <cellStyle name="Normal 6" xfId="93"/>
    <cellStyle name="Normal 6 2" xfId="188"/>
    <cellStyle name="Normal 6 2 2" xfId="227"/>
    <cellStyle name="Normal 7" xfId="94"/>
    <cellStyle name="Normal 7 2" xfId="189"/>
    <cellStyle name="Normal 7 3" xfId="214"/>
    <cellStyle name="Normal 7 4" xfId="272"/>
    <cellStyle name="Normal 8" xfId="190"/>
    <cellStyle name="Normal 8 2" xfId="228"/>
    <cellStyle name="Normal 8 3" xfId="273"/>
    <cellStyle name="Normal 9" xfId="191"/>
    <cellStyle name="Normal 9 2" xfId="229"/>
    <cellStyle name="Normal 9 4" xfId="279"/>
    <cellStyle name="Normal_2009 Summary Working Copy - Parkland" xfId="291"/>
    <cellStyle name="Normal_2010 Summary Working Copy - Western Bread Wheat" xfId="282"/>
    <cellStyle name="Normal_CBW08 Checks Protein &amp; Grading" xfId="283"/>
    <cellStyle name="Normal_CRW08 Checks Protein &amp; Grading" xfId="281"/>
    <cellStyle name="Normal_HWW08 Checks Protein &amp; Grading" xfId="287"/>
    <cellStyle name="Normal_HYWC08 Checks Protein &amp; Grading" xfId="286"/>
    <cellStyle name="Normal_WBW08 Checks Protein &amp; Grading" xfId="280"/>
    <cellStyle name="Note 2" xfId="95"/>
    <cellStyle name="Note 2 2" xfId="192"/>
    <cellStyle name="Note 2 3" xfId="266"/>
    <cellStyle name="Note 3" xfId="193"/>
    <cellStyle name="Note 4" xfId="194"/>
    <cellStyle name="Note 5" xfId="204"/>
    <cellStyle name="Output 2" xfId="96"/>
    <cellStyle name="Output 2 2" xfId="267"/>
    <cellStyle name="Output 3" xfId="195"/>
    <cellStyle name="Output 4" xfId="196"/>
    <cellStyle name="Title 2" xfId="97"/>
    <cellStyle name="Title 2 2" xfId="268"/>
    <cellStyle name="Title 3" xfId="197"/>
    <cellStyle name="Title 4" xfId="198"/>
    <cellStyle name="Total 2" xfId="99"/>
    <cellStyle name="Total 2 2" xfId="100"/>
    <cellStyle name="Total 2 3" xfId="269"/>
    <cellStyle name="Total 3" xfId="98"/>
    <cellStyle name="Total 4" xfId="199"/>
    <cellStyle name="Total 5" xfId="24"/>
    <cellStyle name="Warning Text 2" xfId="101"/>
    <cellStyle name="Warning Text 3" xfId="200"/>
    <cellStyle name="Warning Text 4" xfId="201"/>
  </cellStyles>
  <dxfs count="0"/>
  <tableStyles count="0" defaultTableStyle="TableStyleMedium2" defaultPivotStyle="PivotStyleLight16"/>
  <colors>
    <mruColors>
      <color rgb="FF009999"/>
      <color rgb="FF66FFFF"/>
      <color rgb="FF00FFFF"/>
      <color rgb="FFFF7171"/>
      <color rgb="FFFFDF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selection activeCell="E11" sqref="E11"/>
    </sheetView>
  </sheetViews>
  <sheetFormatPr defaultColWidth="11.42578125" defaultRowHeight="12" x14ac:dyDescent="0.2"/>
  <cols>
    <col min="1" max="2" width="9.85546875" style="747" customWidth="1"/>
    <col min="3" max="3" width="7.28515625" style="747" bestFit="1" customWidth="1"/>
    <col min="4" max="4" width="20.5703125" style="747" bestFit="1" customWidth="1"/>
    <col min="5" max="5" width="36.85546875" style="748" bestFit="1" customWidth="1"/>
    <col min="6" max="7" width="15" style="747" customWidth="1"/>
    <col min="8" max="256" width="11.42578125" style="747"/>
    <col min="257" max="258" width="9.85546875" style="747" customWidth="1"/>
    <col min="259" max="259" width="22" style="747" customWidth="1"/>
    <col min="260" max="260" width="27.28515625" style="747" customWidth="1"/>
    <col min="261" max="261" width="44.140625" style="747" customWidth="1"/>
    <col min="262" max="263" width="15" style="747" customWidth="1"/>
    <col min="264" max="512" width="11.42578125" style="747"/>
    <col min="513" max="514" width="9.85546875" style="747" customWidth="1"/>
    <col min="515" max="515" width="22" style="747" customWidth="1"/>
    <col min="516" max="516" width="27.28515625" style="747" customWidth="1"/>
    <col min="517" max="517" width="44.140625" style="747" customWidth="1"/>
    <col min="518" max="519" width="15" style="747" customWidth="1"/>
    <col min="520" max="768" width="11.42578125" style="747"/>
    <col min="769" max="770" width="9.85546875" style="747" customWidth="1"/>
    <col min="771" max="771" width="22" style="747" customWidth="1"/>
    <col min="772" max="772" width="27.28515625" style="747" customWidth="1"/>
    <col min="773" max="773" width="44.140625" style="747" customWidth="1"/>
    <col min="774" max="775" width="15" style="747" customWidth="1"/>
    <col min="776" max="1024" width="11.42578125" style="747"/>
    <col min="1025" max="1026" width="9.85546875" style="747" customWidth="1"/>
    <col min="1027" max="1027" width="22" style="747" customWidth="1"/>
    <col min="1028" max="1028" width="27.28515625" style="747" customWidth="1"/>
    <col min="1029" max="1029" width="44.140625" style="747" customWidth="1"/>
    <col min="1030" max="1031" width="15" style="747" customWidth="1"/>
    <col min="1032" max="1280" width="11.42578125" style="747"/>
    <col min="1281" max="1282" width="9.85546875" style="747" customWidth="1"/>
    <col min="1283" max="1283" width="22" style="747" customWidth="1"/>
    <col min="1284" max="1284" width="27.28515625" style="747" customWidth="1"/>
    <col min="1285" max="1285" width="44.140625" style="747" customWidth="1"/>
    <col min="1286" max="1287" width="15" style="747" customWidth="1"/>
    <col min="1288" max="1536" width="11.42578125" style="747"/>
    <col min="1537" max="1538" width="9.85546875" style="747" customWidth="1"/>
    <col min="1539" max="1539" width="22" style="747" customWidth="1"/>
    <col min="1540" max="1540" width="27.28515625" style="747" customWidth="1"/>
    <col min="1541" max="1541" width="44.140625" style="747" customWidth="1"/>
    <col min="1542" max="1543" width="15" style="747" customWidth="1"/>
    <col min="1544" max="1792" width="11.42578125" style="747"/>
    <col min="1793" max="1794" width="9.85546875" style="747" customWidth="1"/>
    <col min="1795" max="1795" width="22" style="747" customWidth="1"/>
    <col min="1796" max="1796" width="27.28515625" style="747" customWidth="1"/>
    <col min="1797" max="1797" width="44.140625" style="747" customWidth="1"/>
    <col min="1798" max="1799" width="15" style="747" customWidth="1"/>
    <col min="1800" max="2048" width="11.42578125" style="747"/>
    <col min="2049" max="2050" width="9.85546875" style="747" customWidth="1"/>
    <col min="2051" max="2051" width="22" style="747" customWidth="1"/>
    <col min="2052" max="2052" width="27.28515625" style="747" customWidth="1"/>
    <col min="2053" max="2053" width="44.140625" style="747" customWidth="1"/>
    <col min="2054" max="2055" width="15" style="747" customWidth="1"/>
    <col min="2056" max="2304" width="11.42578125" style="747"/>
    <col min="2305" max="2306" width="9.85546875" style="747" customWidth="1"/>
    <col min="2307" max="2307" width="22" style="747" customWidth="1"/>
    <col min="2308" max="2308" width="27.28515625" style="747" customWidth="1"/>
    <col min="2309" max="2309" width="44.140625" style="747" customWidth="1"/>
    <col min="2310" max="2311" width="15" style="747" customWidth="1"/>
    <col min="2312" max="2560" width="11.42578125" style="747"/>
    <col min="2561" max="2562" width="9.85546875" style="747" customWidth="1"/>
    <col min="2563" max="2563" width="22" style="747" customWidth="1"/>
    <col min="2564" max="2564" width="27.28515625" style="747" customWidth="1"/>
    <col min="2565" max="2565" width="44.140625" style="747" customWidth="1"/>
    <col min="2566" max="2567" width="15" style="747" customWidth="1"/>
    <col min="2568" max="2816" width="11.42578125" style="747"/>
    <col min="2817" max="2818" width="9.85546875" style="747" customWidth="1"/>
    <col min="2819" max="2819" width="22" style="747" customWidth="1"/>
    <col min="2820" max="2820" width="27.28515625" style="747" customWidth="1"/>
    <col min="2821" max="2821" width="44.140625" style="747" customWidth="1"/>
    <col min="2822" max="2823" width="15" style="747" customWidth="1"/>
    <col min="2824" max="3072" width="11.42578125" style="747"/>
    <col min="3073" max="3074" width="9.85546875" style="747" customWidth="1"/>
    <col min="3075" max="3075" width="22" style="747" customWidth="1"/>
    <col min="3076" max="3076" width="27.28515625" style="747" customWidth="1"/>
    <col min="3077" max="3077" width="44.140625" style="747" customWidth="1"/>
    <col min="3078" max="3079" width="15" style="747" customWidth="1"/>
    <col min="3080" max="3328" width="11.42578125" style="747"/>
    <col min="3329" max="3330" width="9.85546875" style="747" customWidth="1"/>
    <col min="3331" max="3331" width="22" style="747" customWidth="1"/>
    <col min="3332" max="3332" width="27.28515625" style="747" customWidth="1"/>
    <col min="3333" max="3333" width="44.140625" style="747" customWidth="1"/>
    <col min="3334" max="3335" width="15" style="747" customWidth="1"/>
    <col min="3336" max="3584" width="11.42578125" style="747"/>
    <col min="3585" max="3586" width="9.85546875" style="747" customWidth="1"/>
    <col min="3587" max="3587" width="22" style="747" customWidth="1"/>
    <col min="3588" max="3588" width="27.28515625" style="747" customWidth="1"/>
    <col min="3589" max="3589" width="44.140625" style="747" customWidth="1"/>
    <col min="3590" max="3591" width="15" style="747" customWidth="1"/>
    <col min="3592" max="3840" width="11.42578125" style="747"/>
    <col min="3841" max="3842" width="9.85546875" style="747" customWidth="1"/>
    <col min="3843" max="3843" width="22" style="747" customWidth="1"/>
    <col min="3844" max="3844" width="27.28515625" style="747" customWidth="1"/>
    <col min="3845" max="3845" width="44.140625" style="747" customWidth="1"/>
    <col min="3846" max="3847" width="15" style="747" customWidth="1"/>
    <col min="3848" max="4096" width="11.42578125" style="747"/>
    <col min="4097" max="4098" width="9.85546875" style="747" customWidth="1"/>
    <col min="4099" max="4099" width="22" style="747" customWidth="1"/>
    <col min="4100" max="4100" width="27.28515625" style="747" customWidth="1"/>
    <col min="4101" max="4101" width="44.140625" style="747" customWidth="1"/>
    <col min="4102" max="4103" width="15" style="747" customWidth="1"/>
    <col min="4104" max="4352" width="11.42578125" style="747"/>
    <col min="4353" max="4354" width="9.85546875" style="747" customWidth="1"/>
    <col min="4355" max="4355" width="22" style="747" customWidth="1"/>
    <col min="4356" max="4356" width="27.28515625" style="747" customWidth="1"/>
    <col min="4357" max="4357" width="44.140625" style="747" customWidth="1"/>
    <col min="4358" max="4359" width="15" style="747" customWidth="1"/>
    <col min="4360" max="4608" width="11.42578125" style="747"/>
    <col min="4609" max="4610" width="9.85546875" style="747" customWidth="1"/>
    <col min="4611" max="4611" width="22" style="747" customWidth="1"/>
    <col min="4612" max="4612" width="27.28515625" style="747" customWidth="1"/>
    <col min="4613" max="4613" width="44.140625" style="747" customWidth="1"/>
    <col min="4614" max="4615" width="15" style="747" customWidth="1"/>
    <col min="4616" max="4864" width="11.42578125" style="747"/>
    <col min="4865" max="4866" width="9.85546875" style="747" customWidth="1"/>
    <col min="4867" max="4867" width="22" style="747" customWidth="1"/>
    <col min="4868" max="4868" width="27.28515625" style="747" customWidth="1"/>
    <col min="4869" max="4869" width="44.140625" style="747" customWidth="1"/>
    <col min="4870" max="4871" width="15" style="747" customWidth="1"/>
    <col min="4872" max="5120" width="11.42578125" style="747"/>
    <col min="5121" max="5122" width="9.85546875" style="747" customWidth="1"/>
    <col min="5123" max="5123" width="22" style="747" customWidth="1"/>
    <col min="5124" max="5124" width="27.28515625" style="747" customWidth="1"/>
    <col min="5125" max="5125" width="44.140625" style="747" customWidth="1"/>
    <col min="5126" max="5127" width="15" style="747" customWidth="1"/>
    <col min="5128" max="5376" width="11.42578125" style="747"/>
    <col min="5377" max="5378" width="9.85546875" style="747" customWidth="1"/>
    <col min="5379" max="5379" width="22" style="747" customWidth="1"/>
    <col min="5380" max="5380" width="27.28515625" style="747" customWidth="1"/>
    <col min="5381" max="5381" width="44.140625" style="747" customWidth="1"/>
    <col min="5382" max="5383" width="15" style="747" customWidth="1"/>
    <col min="5384" max="5632" width="11.42578125" style="747"/>
    <col min="5633" max="5634" width="9.85546875" style="747" customWidth="1"/>
    <col min="5635" max="5635" width="22" style="747" customWidth="1"/>
    <col min="5636" max="5636" width="27.28515625" style="747" customWidth="1"/>
    <col min="5637" max="5637" width="44.140625" style="747" customWidth="1"/>
    <col min="5638" max="5639" width="15" style="747" customWidth="1"/>
    <col min="5640" max="5888" width="11.42578125" style="747"/>
    <col min="5889" max="5890" width="9.85546875" style="747" customWidth="1"/>
    <col min="5891" max="5891" width="22" style="747" customWidth="1"/>
    <col min="5892" max="5892" width="27.28515625" style="747" customWidth="1"/>
    <col min="5893" max="5893" width="44.140625" style="747" customWidth="1"/>
    <col min="5894" max="5895" width="15" style="747" customWidth="1"/>
    <col min="5896" max="6144" width="11.42578125" style="747"/>
    <col min="6145" max="6146" width="9.85546875" style="747" customWidth="1"/>
    <col min="6147" max="6147" width="22" style="747" customWidth="1"/>
    <col min="6148" max="6148" width="27.28515625" style="747" customWidth="1"/>
    <col min="6149" max="6149" width="44.140625" style="747" customWidth="1"/>
    <col min="6150" max="6151" width="15" style="747" customWidth="1"/>
    <col min="6152" max="6400" width="11.42578125" style="747"/>
    <col min="6401" max="6402" width="9.85546875" style="747" customWidth="1"/>
    <col min="6403" max="6403" width="22" style="747" customWidth="1"/>
    <col min="6404" max="6404" width="27.28515625" style="747" customWidth="1"/>
    <col min="6405" max="6405" width="44.140625" style="747" customWidth="1"/>
    <col min="6406" max="6407" width="15" style="747" customWidth="1"/>
    <col min="6408" max="6656" width="11.42578125" style="747"/>
    <col min="6657" max="6658" width="9.85546875" style="747" customWidth="1"/>
    <col min="6659" max="6659" width="22" style="747" customWidth="1"/>
    <col min="6660" max="6660" width="27.28515625" style="747" customWidth="1"/>
    <col min="6661" max="6661" width="44.140625" style="747" customWidth="1"/>
    <col min="6662" max="6663" width="15" style="747" customWidth="1"/>
    <col min="6664" max="6912" width="11.42578125" style="747"/>
    <col min="6913" max="6914" width="9.85546875" style="747" customWidth="1"/>
    <col min="6915" max="6915" width="22" style="747" customWidth="1"/>
    <col min="6916" max="6916" width="27.28515625" style="747" customWidth="1"/>
    <col min="6917" max="6917" width="44.140625" style="747" customWidth="1"/>
    <col min="6918" max="6919" width="15" style="747" customWidth="1"/>
    <col min="6920" max="7168" width="11.42578125" style="747"/>
    <col min="7169" max="7170" width="9.85546875" style="747" customWidth="1"/>
    <col min="7171" max="7171" width="22" style="747" customWidth="1"/>
    <col min="7172" max="7172" width="27.28515625" style="747" customWidth="1"/>
    <col min="7173" max="7173" width="44.140625" style="747" customWidth="1"/>
    <col min="7174" max="7175" width="15" style="747" customWidth="1"/>
    <col min="7176" max="7424" width="11.42578125" style="747"/>
    <col min="7425" max="7426" width="9.85546875" style="747" customWidth="1"/>
    <col min="7427" max="7427" width="22" style="747" customWidth="1"/>
    <col min="7428" max="7428" width="27.28515625" style="747" customWidth="1"/>
    <col min="7429" max="7429" width="44.140625" style="747" customWidth="1"/>
    <col min="7430" max="7431" width="15" style="747" customWidth="1"/>
    <col min="7432" max="7680" width="11.42578125" style="747"/>
    <col min="7681" max="7682" width="9.85546875" style="747" customWidth="1"/>
    <col min="7683" max="7683" width="22" style="747" customWidth="1"/>
    <col min="7684" max="7684" width="27.28515625" style="747" customWidth="1"/>
    <col min="7685" max="7685" width="44.140625" style="747" customWidth="1"/>
    <col min="7686" max="7687" width="15" style="747" customWidth="1"/>
    <col min="7688" max="7936" width="11.42578125" style="747"/>
    <col min="7937" max="7938" width="9.85546875" style="747" customWidth="1"/>
    <col min="7939" max="7939" width="22" style="747" customWidth="1"/>
    <col min="7940" max="7940" width="27.28515625" style="747" customWidth="1"/>
    <col min="7941" max="7941" width="44.140625" style="747" customWidth="1"/>
    <col min="7942" max="7943" width="15" style="747" customWidth="1"/>
    <col min="7944" max="8192" width="11.42578125" style="747"/>
    <col min="8193" max="8194" width="9.85546875" style="747" customWidth="1"/>
    <col min="8195" max="8195" width="22" style="747" customWidth="1"/>
    <col min="8196" max="8196" width="27.28515625" style="747" customWidth="1"/>
    <col min="8197" max="8197" width="44.140625" style="747" customWidth="1"/>
    <col min="8198" max="8199" width="15" style="747" customWidth="1"/>
    <col min="8200" max="8448" width="11.42578125" style="747"/>
    <col min="8449" max="8450" width="9.85546875" style="747" customWidth="1"/>
    <col min="8451" max="8451" width="22" style="747" customWidth="1"/>
    <col min="8452" max="8452" width="27.28515625" style="747" customWidth="1"/>
    <col min="8453" max="8453" width="44.140625" style="747" customWidth="1"/>
    <col min="8454" max="8455" width="15" style="747" customWidth="1"/>
    <col min="8456" max="8704" width="11.42578125" style="747"/>
    <col min="8705" max="8706" width="9.85546875" style="747" customWidth="1"/>
    <col min="8707" max="8707" width="22" style="747" customWidth="1"/>
    <col min="8708" max="8708" width="27.28515625" style="747" customWidth="1"/>
    <col min="8709" max="8709" width="44.140625" style="747" customWidth="1"/>
    <col min="8710" max="8711" width="15" style="747" customWidth="1"/>
    <col min="8712" max="8960" width="11.42578125" style="747"/>
    <col min="8961" max="8962" width="9.85546875" style="747" customWidth="1"/>
    <col min="8963" max="8963" width="22" style="747" customWidth="1"/>
    <col min="8964" max="8964" width="27.28515625" style="747" customWidth="1"/>
    <col min="8965" max="8965" width="44.140625" style="747" customWidth="1"/>
    <col min="8966" max="8967" width="15" style="747" customWidth="1"/>
    <col min="8968" max="9216" width="11.42578125" style="747"/>
    <col min="9217" max="9218" width="9.85546875" style="747" customWidth="1"/>
    <col min="9219" max="9219" width="22" style="747" customWidth="1"/>
    <col min="9220" max="9220" width="27.28515625" style="747" customWidth="1"/>
    <col min="9221" max="9221" width="44.140625" style="747" customWidth="1"/>
    <col min="9222" max="9223" width="15" style="747" customWidth="1"/>
    <col min="9224" max="9472" width="11.42578125" style="747"/>
    <col min="9473" max="9474" width="9.85546875" style="747" customWidth="1"/>
    <col min="9475" max="9475" width="22" style="747" customWidth="1"/>
    <col min="9476" max="9476" width="27.28515625" style="747" customWidth="1"/>
    <col min="9477" max="9477" width="44.140625" style="747" customWidth="1"/>
    <col min="9478" max="9479" width="15" style="747" customWidth="1"/>
    <col min="9480" max="9728" width="11.42578125" style="747"/>
    <col min="9729" max="9730" width="9.85546875" style="747" customWidth="1"/>
    <col min="9731" max="9731" width="22" style="747" customWidth="1"/>
    <col min="9732" max="9732" width="27.28515625" style="747" customWidth="1"/>
    <col min="9733" max="9733" width="44.140625" style="747" customWidth="1"/>
    <col min="9734" max="9735" width="15" style="747" customWidth="1"/>
    <col min="9736" max="9984" width="11.42578125" style="747"/>
    <col min="9985" max="9986" width="9.85546875" style="747" customWidth="1"/>
    <col min="9987" max="9987" width="22" style="747" customWidth="1"/>
    <col min="9988" max="9988" width="27.28515625" style="747" customWidth="1"/>
    <col min="9989" max="9989" width="44.140625" style="747" customWidth="1"/>
    <col min="9990" max="9991" width="15" style="747" customWidth="1"/>
    <col min="9992" max="10240" width="11.42578125" style="747"/>
    <col min="10241" max="10242" width="9.85546875" style="747" customWidth="1"/>
    <col min="10243" max="10243" width="22" style="747" customWidth="1"/>
    <col min="10244" max="10244" width="27.28515625" style="747" customWidth="1"/>
    <col min="10245" max="10245" width="44.140625" style="747" customWidth="1"/>
    <col min="10246" max="10247" width="15" style="747" customWidth="1"/>
    <col min="10248" max="10496" width="11.42578125" style="747"/>
    <col min="10497" max="10498" width="9.85546875" style="747" customWidth="1"/>
    <col min="10499" max="10499" width="22" style="747" customWidth="1"/>
    <col min="10500" max="10500" width="27.28515625" style="747" customWidth="1"/>
    <col min="10501" max="10501" width="44.140625" style="747" customWidth="1"/>
    <col min="10502" max="10503" width="15" style="747" customWidth="1"/>
    <col min="10504" max="10752" width="11.42578125" style="747"/>
    <col min="10753" max="10754" width="9.85546875" style="747" customWidth="1"/>
    <col min="10755" max="10755" width="22" style="747" customWidth="1"/>
    <col min="10756" max="10756" width="27.28515625" style="747" customWidth="1"/>
    <col min="10757" max="10757" width="44.140625" style="747" customWidth="1"/>
    <col min="10758" max="10759" width="15" style="747" customWidth="1"/>
    <col min="10760" max="11008" width="11.42578125" style="747"/>
    <col min="11009" max="11010" width="9.85546875" style="747" customWidth="1"/>
    <col min="11011" max="11011" width="22" style="747" customWidth="1"/>
    <col min="11012" max="11012" width="27.28515625" style="747" customWidth="1"/>
    <col min="11013" max="11013" width="44.140625" style="747" customWidth="1"/>
    <col min="11014" max="11015" width="15" style="747" customWidth="1"/>
    <col min="11016" max="11264" width="11.42578125" style="747"/>
    <col min="11265" max="11266" width="9.85546875" style="747" customWidth="1"/>
    <col min="11267" max="11267" width="22" style="747" customWidth="1"/>
    <col min="11268" max="11268" width="27.28515625" style="747" customWidth="1"/>
    <col min="11269" max="11269" width="44.140625" style="747" customWidth="1"/>
    <col min="11270" max="11271" width="15" style="747" customWidth="1"/>
    <col min="11272" max="11520" width="11.42578125" style="747"/>
    <col min="11521" max="11522" width="9.85546875" style="747" customWidth="1"/>
    <col min="11523" max="11523" width="22" style="747" customWidth="1"/>
    <col min="11524" max="11524" width="27.28515625" style="747" customWidth="1"/>
    <col min="11525" max="11525" width="44.140625" style="747" customWidth="1"/>
    <col min="11526" max="11527" width="15" style="747" customWidth="1"/>
    <col min="11528" max="11776" width="11.42578125" style="747"/>
    <col min="11777" max="11778" width="9.85546875" style="747" customWidth="1"/>
    <col min="11779" max="11779" width="22" style="747" customWidth="1"/>
    <col min="11780" max="11780" width="27.28515625" style="747" customWidth="1"/>
    <col min="11781" max="11781" width="44.140625" style="747" customWidth="1"/>
    <col min="11782" max="11783" width="15" style="747" customWidth="1"/>
    <col min="11784" max="12032" width="11.42578125" style="747"/>
    <col min="12033" max="12034" width="9.85546875" style="747" customWidth="1"/>
    <col min="12035" max="12035" width="22" style="747" customWidth="1"/>
    <col min="12036" max="12036" width="27.28515625" style="747" customWidth="1"/>
    <col min="12037" max="12037" width="44.140625" style="747" customWidth="1"/>
    <col min="12038" max="12039" width="15" style="747" customWidth="1"/>
    <col min="12040" max="12288" width="11.42578125" style="747"/>
    <col min="12289" max="12290" width="9.85546875" style="747" customWidth="1"/>
    <col min="12291" max="12291" width="22" style="747" customWidth="1"/>
    <col min="12292" max="12292" width="27.28515625" style="747" customWidth="1"/>
    <col min="12293" max="12293" width="44.140625" style="747" customWidth="1"/>
    <col min="12294" max="12295" width="15" style="747" customWidth="1"/>
    <col min="12296" max="12544" width="11.42578125" style="747"/>
    <col min="12545" max="12546" width="9.85546875" style="747" customWidth="1"/>
    <col min="12547" max="12547" width="22" style="747" customWidth="1"/>
    <col min="12548" max="12548" width="27.28515625" style="747" customWidth="1"/>
    <col min="12549" max="12549" width="44.140625" style="747" customWidth="1"/>
    <col min="12550" max="12551" width="15" style="747" customWidth="1"/>
    <col min="12552" max="12800" width="11.42578125" style="747"/>
    <col min="12801" max="12802" width="9.85546875" style="747" customWidth="1"/>
    <col min="12803" max="12803" width="22" style="747" customWidth="1"/>
    <col min="12804" max="12804" width="27.28515625" style="747" customWidth="1"/>
    <col min="12805" max="12805" width="44.140625" style="747" customWidth="1"/>
    <col min="12806" max="12807" width="15" style="747" customWidth="1"/>
    <col min="12808" max="13056" width="11.42578125" style="747"/>
    <col min="13057" max="13058" width="9.85546875" style="747" customWidth="1"/>
    <col min="13059" max="13059" width="22" style="747" customWidth="1"/>
    <col min="13060" max="13060" width="27.28515625" style="747" customWidth="1"/>
    <col min="13061" max="13061" width="44.140625" style="747" customWidth="1"/>
    <col min="13062" max="13063" width="15" style="747" customWidth="1"/>
    <col min="13064" max="13312" width="11.42578125" style="747"/>
    <col min="13313" max="13314" width="9.85546875" style="747" customWidth="1"/>
    <col min="13315" max="13315" width="22" style="747" customWidth="1"/>
    <col min="13316" max="13316" width="27.28515625" style="747" customWidth="1"/>
    <col min="13317" max="13317" width="44.140625" style="747" customWidth="1"/>
    <col min="13318" max="13319" width="15" style="747" customWidth="1"/>
    <col min="13320" max="13568" width="11.42578125" style="747"/>
    <col min="13569" max="13570" width="9.85546875" style="747" customWidth="1"/>
    <col min="13571" max="13571" width="22" style="747" customWidth="1"/>
    <col min="13572" max="13572" width="27.28515625" style="747" customWidth="1"/>
    <col min="13573" max="13573" width="44.140625" style="747" customWidth="1"/>
    <col min="13574" max="13575" width="15" style="747" customWidth="1"/>
    <col min="13576" max="13824" width="11.42578125" style="747"/>
    <col min="13825" max="13826" width="9.85546875" style="747" customWidth="1"/>
    <col min="13827" max="13827" width="22" style="747" customWidth="1"/>
    <col min="13828" max="13828" width="27.28515625" style="747" customWidth="1"/>
    <col min="13829" max="13829" width="44.140625" style="747" customWidth="1"/>
    <col min="13830" max="13831" width="15" style="747" customWidth="1"/>
    <col min="13832" max="14080" width="11.42578125" style="747"/>
    <col min="14081" max="14082" width="9.85546875" style="747" customWidth="1"/>
    <col min="14083" max="14083" width="22" style="747" customWidth="1"/>
    <col min="14084" max="14084" width="27.28515625" style="747" customWidth="1"/>
    <col min="14085" max="14085" width="44.140625" style="747" customWidth="1"/>
    <col min="14086" max="14087" width="15" style="747" customWidth="1"/>
    <col min="14088" max="14336" width="11.42578125" style="747"/>
    <col min="14337" max="14338" width="9.85546875" style="747" customWidth="1"/>
    <col min="14339" max="14339" width="22" style="747" customWidth="1"/>
    <col min="14340" max="14340" width="27.28515625" style="747" customWidth="1"/>
    <col min="14341" max="14341" width="44.140625" style="747" customWidth="1"/>
    <col min="14342" max="14343" width="15" style="747" customWidth="1"/>
    <col min="14344" max="14592" width="11.42578125" style="747"/>
    <col min="14593" max="14594" width="9.85546875" style="747" customWidth="1"/>
    <col min="14595" max="14595" width="22" style="747" customWidth="1"/>
    <col min="14596" max="14596" width="27.28515625" style="747" customWidth="1"/>
    <col min="14597" max="14597" width="44.140625" style="747" customWidth="1"/>
    <col min="14598" max="14599" width="15" style="747" customWidth="1"/>
    <col min="14600" max="14848" width="11.42578125" style="747"/>
    <col min="14849" max="14850" width="9.85546875" style="747" customWidth="1"/>
    <col min="14851" max="14851" width="22" style="747" customWidth="1"/>
    <col min="14852" max="14852" width="27.28515625" style="747" customWidth="1"/>
    <col min="14853" max="14853" width="44.140625" style="747" customWidth="1"/>
    <col min="14854" max="14855" width="15" style="747" customWidth="1"/>
    <col min="14856" max="15104" width="11.42578125" style="747"/>
    <col min="15105" max="15106" width="9.85546875" style="747" customWidth="1"/>
    <col min="15107" max="15107" width="22" style="747" customWidth="1"/>
    <col min="15108" max="15108" width="27.28515625" style="747" customWidth="1"/>
    <col min="15109" max="15109" width="44.140625" style="747" customWidth="1"/>
    <col min="15110" max="15111" width="15" style="747" customWidth="1"/>
    <col min="15112" max="15360" width="11.42578125" style="747"/>
    <col min="15361" max="15362" width="9.85546875" style="747" customWidth="1"/>
    <col min="15363" max="15363" width="22" style="747" customWidth="1"/>
    <col min="15364" max="15364" width="27.28515625" style="747" customWidth="1"/>
    <col min="15365" max="15365" width="44.140625" style="747" customWidth="1"/>
    <col min="15366" max="15367" width="15" style="747" customWidth="1"/>
    <col min="15368" max="15616" width="11.42578125" style="747"/>
    <col min="15617" max="15618" width="9.85546875" style="747" customWidth="1"/>
    <col min="15619" max="15619" width="22" style="747" customWidth="1"/>
    <col min="15620" max="15620" width="27.28515625" style="747" customWidth="1"/>
    <col min="15621" max="15621" width="44.140625" style="747" customWidth="1"/>
    <col min="15622" max="15623" width="15" style="747" customWidth="1"/>
    <col min="15624" max="15872" width="11.42578125" style="747"/>
    <col min="15873" max="15874" width="9.85546875" style="747" customWidth="1"/>
    <col min="15875" max="15875" width="22" style="747" customWidth="1"/>
    <col min="15876" max="15876" width="27.28515625" style="747" customWidth="1"/>
    <col min="15877" max="15877" width="44.140625" style="747" customWidth="1"/>
    <col min="15878" max="15879" width="15" style="747" customWidth="1"/>
    <col min="15880" max="16128" width="11.42578125" style="747"/>
    <col min="16129" max="16130" width="9.85546875" style="747" customWidth="1"/>
    <col min="16131" max="16131" width="22" style="747" customWidth="1"/>
    <col min="16132" max="16132" width="27.28515625" style="747" customWidth="1"/>
    <col min="16133" max="16133" width="44.140625" style="747" customWidth="1"/>
    <col min="16134" max="16135" width="15" style="747" customWidth="1"/>
    <col min="16136" max="16384" width="11.42578125" style="747"/>
  </cols>
  <sheetData>
    <row r="1" spans="1:14" s="763" customFormat="1" ht="15" x14ac:dyDescent="0.25">
      <c r="A1" s="743"/>
      <c r="B1" s="744"/>
      <c r="C1" s="745"/>
      <c r="D1" s="745"/>
      <c r="E1" s="744"/>
      <c r="F1" s="746" t="s">
        <v>215</v>
      </c>
      <c r="G1" s="744"/>
      <c r="L1" s="864"/>
      <c r="M1" s="864"/>
      <c r="N1" s="864"/>
    </row>
    <row r="2" spans="1:14" x14ac:dyDescent="0.2">
      <c r="D2" s="748"/>
    </row>
    <row r="3" spans="1:14" ht="15" x14ac:dyDescent="0.25">
      <c r="A3" s="762" t="s">
        <v>216</v>
      </c>
      <c r="B3" s="762" t="s">
        <v>217</v>
      </c>
      <c r="C3" s="762" t="s">
        <v>218</v>
      </c>
      <c r="D3" s="762" t="s">
        <v>219</v>
      </c>
      <c r="E3" s="762" t="s">
        <v>220</v>
      </c>
      <c r="F3" s="762" t="s">
        <v>221</v>
      </c>
      <c r="G3" s="762" t="s">
        <v>222</v>
      </c>
    </row>
    <row r="4" spans="1:14" ht="15" x14ac:dyDescent="0.25">
      <c r="A4" s="749"/>
      <c r="B4" s="749"/>
      <c r="C4" s="749"/>
      <c r="D4" s="749"/>
      <c r="E4" s="749"/>
      <c r="F4" s="749"/>
      <c r="G4" s="749"/>
    </row>
    <row r="5" spans="1:14" ht="15" x14ac:dyDescent="0.25">
      <c r="A5" s="749"/>
      <c r="B5" s="749"/>
      <c r="C5" s="749"/>
      <c r="D5" s="749"/>
      <c r="E5" s="749"/>
      <c r="F5" s="749"/>
      <c r="G5" s="749"/>
    </row>
    <row r="6" spans="1:14" ht="15" x14ac:dyDescent="0.25">
      <c r="A6" s="749"/>
      <c r="B6" s="749"/>
      <c r="C6" s="749"/>
      <c r="D6" s="749"/>
      <c r="E6" s="749"/>
      <c r="F6" s="749"/>
      <c r="G6" s="749"/>
    </row>
    <row r="7" spans="1:14" ht="15" x14ac:dyDescent="0.25">
      <c r="A7" s="749"/>
      <c r="B7" s="749"/>
      <c r="C7" s="749"/>
      <c r="D7" s="749"/>
      <c r="E7" s="749"/>
      <c r="F7" s="749"/>
      <c r="G7" s="749"/>
    </row>
    <row r="8" spans="1:14" ht="15" x14ac:dyDescent="0.25">
      <c r="A8" s="749"/>
      <c r="B8" s="749"/>
      <c r="C8" s="749"/>
      <c r="D8" s="750"/>
      <c r="E8" s="751"/>
      <c r="F8" s="749"/>
      <c r="G8" s="749"/>
    </row>
    <row r="9" spans="1:14" ht="15" x14ac:dyDescent="0.25">
      <c r="A9" s="749"/>
      <c r="B9" s="749"/>
      <c r="C9" s="749"/>
      <c r="D9" s="749"/>
      <c r="E9" s="749"/>
      <c r="F9" s="749"/>
      <c r="G9" s="749"/>
    </row>
    <row r="10" spans="1:14" ht="15" x14ac:dyDescent="0.25">
      <c r="A10" s="749"/>
      <c r="B10" s="749"/>
      <c r="C10" s="749"/>
      <c r="D10" s="749"/>
      <c r="E10" s="749"/>
      <c r="F10" s="749"/>
      <c r="G10" s="749"/>
    </row>
    <row r="11" spans="1:14" ht="15" x14ac:dyDescent="0.25">
      <c r="A11" s="749"/>
      <c r="B11" s="749"/>
      <c r="C11" s="749"/>
      <c r="D11" s="749"/>
      <c r="E11" s="749"/>
      <c r="F11" s="749"/>
      <c r="G11" s="749"/>
    </row>
    <row r="12" spans="1:14" ht="15" x14ac:dyDescent="0.25">
      <c r="A12" s="749"/>
      <c r="B12" s="749"/>
      <c r="C12" s="749"/>
      <c r="D12" s="749"/>
      <c r="E12" s="749"/>
      <c r="F12" s="749"/>
      <c r="G12" s="749"/>
    </row>
    <row r="13" spans="1:14" ht="15" x14ac:dyDescent="0.25">
      <c r="A13" s="749"/>
      <c r="B13" s="749"/>
      <c r="C13" s="749"/>
      <c r="D13" s="752"/>
      <c r="E13" s="752"/>
      <c r="F13" s="749"/>
      <c r="G13" s="749"/>
    </row>
    <row r="14" spans="1:14" ht="15" x14ac:dyDescent="0.25">
      <c r="A14" s="749"/>
      <c r="B14" s="749"/>
      <c r="C14" s="749"/>
      <c r="D14" s="753"/>
      <c r="E14" s="754"/>
      <c r="F14" s="749"/>
      <c r="G14" s="749"/>
    </row>
    <row r="15" spans="1:14" ht="15" x14ac:dyDescent="0.25">
      <c r="A15" s="749"/>
      <c r="B15" s="749"/>
      <c r="C15" s="749"/>
      <c r="D15" s="749"/>
      <c r="E15" s="754"/>
      <c r="F15" s="749"/>
      <c r="G15" s="749"/>
    </row>
    <row r="16" spans="1:14" ht="15" x14ac:dyDescent="0.25">
      <c r="A16" s="749"/>
      <c r="B16" s="749"/>
      <c r="C16" s="749"/>
      <c r="D16" s="755"/>
      <c r="E16" s="754"/>
      <c r="F16" s="749"/>
      <c r="G16" s="749"/>
    </row>
    <row r="17" spans="1:7" ht="15" x14ac:dyDescent="0.25">
      <c r="A17" s="749"/>
      <c r="B17" s="749"/>
      <c r="C17" s="749"/>
      <c r="D17" s="755"/>
      <c r="E17" s="754"/>
      <c r="F17" s="749"/>
      <c r="G17" s="749"/>
    </row>
    <row r="18" spans="1:7" ht="15" x14ac:dyDescent="0.25">
      <c r="A18" s="749"/>
      <c r="B18" s="754"/>
      <c r="C18" s="749"/>
      <c r="D18" s="754"/>
      <c r="E18" s="754"/>
      <c r="F18" s="749"/>
      <c r="G18" s="749"/>
    </row>
    <row r="19" spans="1:7" ht="15" x14ac:dyDescent="0.25">
      <c r="A19" s="749"/>
      <c r="B19" s="754"/>
      <c r="C19" s="749"/>
      <c r="D19" s="756"/>
      <c r="E19" s="756"/>
      <c r="F19" s="749"/>
      <c r="G19" s="749"/>
    </row>
    <row r="20" spans="1:7" ht="15" x14ac:dyDescent="0.25">
      <c r="A20" s="749"/>
      <c r="B20" s="754"/>
      <c r="C20" s="749"/>
      <c r="D20" s="757"/>
      <c r="E20" s="757"/>
      <c r="F20" s="749"/>
      <c r="G20" s="749"/>
    </row>
    <row r="21" spans="1:7" x14ac:dyDescent="0.2">
      <c r="A21" s="758"/>
      <c r="B21" s="758"/>
      <c r="C21" s="758"/>
      <c r="D21" s="759"/>
      <c r="E21" s="760"/>
    </row>
    <row r="22" spans="1:7" x14ac:dyDescent="0.2">
      <c r="A22" s="758"/>
      <c r="B22" s="761"/>
      <c r="C22" s="761"/>
      <c r="D22" s="759"/>
      <c r="E22" s="760"/>
    </row>
    <row r="23" spans="1:7" x14ac:dyDescent="0.2">
      <c r="A23" s="758"/>
      <c r="B23" s="759"/>
      <c r="C23" s="759"/>
      <c r="D23" s="759"/>
      <c r="E23" s="760"/>
    </row>
    <row r="24" spans="1:7" x14ac:dyDescent="0.2">
      <c r="A24" s="758"/>
      <c r="B24" s="759"/>
      <c r="C24" s="759"/>
      <c r="D24" s="759"/>
      <c r="E24" s="760"/>
    </row>
    <row r="25" spans="1:7" x14ac:dyDescent="0.2">
      <c r="A25" s="758"/>
      <c r="B25" s="759"/>
      <c r="C25" s="759"/>
      <c r="D25" s="759"/>
      <c r="E25" s="760"/>
    </row>
    <row r="26" spans="1:7" x14ac:dyDescent="0.2">
      <c r="A26" s="758"/>
      <c r="B26" s="759"/>
      <c r="C26" s="759"/>
      <c r="D26" s="759"/>
      <c r="E26" s="760"/>
    </row>
  </sheetData>
  <mergeCells count="1">
    <mergeCell ref="L1:N1"/>
  </mergeCells>
  <pageMargins left="0.7" right="0.7" top="0.75" bottom="0.75" header="0.3" footer="0.3"/>
  <pageSetup scale="79" orientation="portrait" r:id="rId1"/>
  <headerFooter>
    <oddHeader>&amp;A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240"/>
  <sheetViews>
    <sheetView zoomScaleNormal="100" workbookViewId="0">
      <selection activeCell="E94" sqref="E94"/>
    </sheetView>
  </sheetViews>
  <sheetFormatPr defaultColWidth="11.42578125" defaultRowHeight="12.75" x14ac:dyDescent="0.2"/>
  <cols>
    <col min="1" max="1" width="27.7109375" style="46" customWidth="1"/>
    <col min="2" max="2" width="16.42578125" style="7" bestFit="1" customWidth="1"/>
    <col min="3" max="3" width="16.28515625" style="7" customWidth="1"/>
    <col min="4" max="4" width="16.42578125" style="7" bestFit="1" customWidth="1"/>
    <col min="5" max="5" width="15.7109375" style="4" customWidth="1"/>
    <col min="6" max="6" width="16" style="7" customWidth="1"/>
    <col min="7" max="7" width="15.42578125" style="7" bestFit="1" customWidth="1"/>
    <col min="8" max="8" width="17" style="7" customWidth="1"/>
    <col min="9" max="9" width="14.85546875" style="4" bestFit="1" customWidth="1"/>
    <col min="10" max="10" width="20" style="50" bestFit="1" customWidth="1"/>
    <col min="11" max="11" width="14.85546875" style="7" bestFit="1" customWidth="1"/>
    <col min="12" max="12" width="16.42578125" style="7" bestFit="1" customWidth="1"/>
    <col min="13" max="16384" width="11.42578125" style="7"/>
  </cols>
  <sheetData>
    <row r="1" spans="1:27" x14ac:dyDescent="0.2">
      <c r="A1" s="2" t="s">
        <v>213</v>
      </c>
      <c r="B1" s="51"/>
      <c r="C1" s="3"/>
      <c r="D1" s="3"/>
      <c r="F1" s="3"/>
      <c r="G1" s="3"/>
      <c r="H1" s="5"/>
      <c r="I1" s="6"/>
      <c r="J1" s="3"/>
      <c r="K1" s="3"/>
      <c r="L1" s="3"/>
    </row>
    <row r="2" spans="1:27" ht="15" x14ac:dyDescent="0.25">
      <c r="A2" s="52" t="s">
        <v>34</v>
      </c>
      <c r="B2" s="53" t="s">
        <v>35</v>
      </c>
      <c r="C2" s="3"/>
      <c r="D2" s="3"/>
      <c r="F2" s="3"/>
      <c r="G2" s="3"/>
      <c r="H2" s="5"/>
      <c r="J2" s="3"/>
      <c r="K2" s="3"/>
      <c r="L2" s="3"/>
    </row>
    <row r="3" spans="1:27" ht="15" x14ac:dyDescent="0.25">
      <c r="A3" s="52" t="s">
        <v>36</v>
      </c>
      <c r="B3" s="53" t="s">
        <v>37</v>
      </c>
      <c r="C3" s="3"/>
      <c r="D3" s="3"/>
      <c r="F3" s="3"/>
      <c r="G3" s="3"/>
      <c r="H3" s="5"/>
      <c r="J3" s="3"/>
      <c r="K3" s="3"/>
      <c r="L3" s="3"/>
    </row>
    <row r="4" spans="1:27" ht="15" x14ac:dyDescent="0.25">
      <c r="A4" s="52"/>
      <c r="B4" s="53"/>
      <c r="C4" s="3"/>
      <c r="D4" s="3"/>
      <c r="F4" s="3"/>
      <c r="G4" s="3"/>
      <c r="H4" s="5"/>
      <c r="J4" s="3"/>
      <c r="K4" s="3"/>
      <c r="L4" s="3"/>
    </row>
    <row r="5" spans="1:27" s="9" customFormat="1" ht="12" x14ac:dyDescent="0.2">
      <c r="A5" s="8"/>
      <c r="B5" s="9" t="s">
        <v>5</v>
      </c>
      <c r="C5" s="9" t="s">
        <v>211</v>
      </c>
      <c r="D5" s="9" t="s">
        <v>2</v>
      </c>
      <c r="E5" s="9" t="s">
        <v>7</v>
      </c>
      <c r="F5" s="9" t="s">
        <v>4</v>
      </c>
      <c r="G5" s="9" t="s">
        <v>3</v>
      </c>
      <c r="H5" s="9" t="s">
        <v>13</v>
      </c>
      <c r="I5" s="9" t="s">
        <v>0</v>
      </c>
      <c r="J5" s="9" t="s">
        <v>212</v>
      </c>
      <c r="K5" s="9" t="s">
        <v>214</v>
      </c>
      <c r="L5" s="9" t="s">
        <v>6</v>
      </c>
      <c r="M5" s="9" t="s">
        <v>1</v>
      </c>
    </row>
    <row r="6" spans="1:27" s="14" customFormat="1" x14ac:dyDescent="0.2">
      <c r="A6" s="54" t="s">
        <v>14</v>
      </c>
      <c r="B6" s="55"/>
      <c r="C6" s="10"/>
      <c r="D6" s="10"/>
      <c r="E6" s="11"/>
      <c r="F6" s="10"/>
      <c r="G6" s="10"/>
      <c r="H6" s="12"/>
      <c r="I6" s="13"/>
      <c r="J6" s="10"/>
      <c r="K6" s="10"/>
      <c r="L6" s="10"/>
      <c r="M6" s="10"/>
    </row>
    <row r="7" spans="1:27" s="16" customFormat="1" x14ac:dyDescent="0.2">
      <c r="A7" s="15" t="s">
        <v>15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862"/>
    </row>
    <row r="8" spans="1:27" s="14" customFormat="1" x14ac:dyDescent="0.2">
      <c r="A8" s="17" t="s">
        <v>16</v>
      </c>
      <c r="B8" s="56"/>
      <c r="C8" s="56"/>
      <c r="D8" s="56"/>
      <c r="E8" s="57"/>
      <c r="F8" s="56"/>
      <c r="G8" s="56"/>
      <c r="H8" s="56"/>
      <c r="I8" s="56"/>
      <c r="J8" s="56"/>
      <c r="K8" s="56"/>
      <c r="L8" s="56"/>
      <c r="M8" s="544"/>
    </row>
    <row r="9" spans="1:27" s="14" customFormat="1" x14ac:dyDescent="0.2">
      <c r="A9" s="17" t="s">
        <v>17</v>
      </c>
      <c r="B9" s="56"/>
      <c r="C9" s="56"/>
      <c r="D9" s="56"/>
      <c r="E9" s="57"/>
      <c r="F9" s="56"/>
      <c r="G9" s="56"/>
      <c r="H9" s="56"/>
      <c r="I9" s="56"/>
      <c r="J9" s="56"/>
      <c r="K9" s="56"/>
      <c r="L9" s="56"/>
      <c r="M9" s="539"/>
    </row>
    <row r="10" spans="1:27" s="14" customFormat="1" ht="12" x14ac:dyDescent="0.2">
      <c r="A10" s="17" t="s">
        <v>18</v>
      </c>
      <c r="B10" s="535"/>
      <c r="C10" s="727"/>
      <c r="D10" s="535"/>
      <c r="E10" s="540"/>
      <c r="F10" s="535"/>
      <c r="G10" s="535"/>
      <c r="H10" s="535"/>
      <c r="I10" s="535"/>
      <c r="J10" s="535"/>
      <c r="K10" s="535"/>
      <c r="L10" s="535"/>
      <c r="M10" s="539"/>
    </row>
    <row r="11" spans="1:27" s="20" customFormat="1" ht="34.5" customHeight="1" x14ac:dyDescent="0.2">
      <c r="A11" s="18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27" x14ac:dyDescent="0.2">
      <c r="A12" s="21" t="s">
        <v>20</v>
      </c>
      <c r="B12" s="536"/>
      <c r="C12" s="537"/>
      <c r="D12" s="538"/>
      <c r="E12" s="539"/>
      <c r="F12" s="539"/>
      <c r="G12" s="546"/>
      <c r="H12" s="546"/>
      <c r="I12" s="540"/>
      <c r="J12" s="546"/>
      <c r="K12" s="539"/>
      <c r="L12" s="539"/>
      <c r="M12" s="863"/>
      <c r="N12" s="22"/>
      <c r="O12" s="22"/>
      <c r="R12" s="23"/>
      <c r="S12" s="22"/>
      <c r="T12" s="22"/>
      <c r="U12" s="22"/>
      <c r="X12" s="23"/>
      <c r="Y12" s="22"/>
      <c r="Z12" s="22"/>
      <c r="AA12" s="22"/>
    </row>
    <row r="13" spans="1:27" x14ac:dyDescent="0.2">
      <c r="A13" s="24" t="s">
        <v>21</v>
      </c>
      <c r="B13" s="536"/>
      <c r="C13" s="541"/>
      <c r="D13" s="538"/>
      <c r="E13" s="539"/>
      <c r="F13" s="539"/>
      <c r="G13" s="539"/>
      <c r="H13" s="539"/>
      <c r="I13" s="540"/>
      <c r="J13" s="539"/>
      <c r="K13" s="539"/>
      <c r="L13" s="539"/>
      <c r="M13" s="863"/>
      <c r="N13" s="22"/>
      <c r="O13" s="22"/>
      <c r="R13" s="23"/>
      <c r="S13" s="22"/>
      <c r="T13" s="22"/>
      <c r="U13" s="22"/>
      <c r="X13" s="23"/>
      <c r="Y13" s="22"/>
      <c r="Z13" s="22"/>
      <c r="AA13" s="22"/>
    </row>
    <row r="14" spans="1:27" x14ac:dyDescent="0.2">
      <c r="A14" s="25" t="s">
        <v>22</v>
      </c>
      <c r="B14" s="59"/>
      <c r="C14" s="542"/>
      <c r="D14" s="538"/>
      <c r="E14" s="539"/>
      <c r="F14" s="539"/>
      <c r="G14" s="539"/>
      <c r="H14" s="539"/>
      <c r="I14" s="540"/>
      <c r="J14" s="539"/>
      <c r="K14" s="539"/>
      <c r="L14" s="539"/>
      <c r="M14" s="863"/>
      <c r="N14" s="22"/>
      <c r="O14" s="22"/>
      <c r="R14" s="23"/>
      <c r="S14" s="22"/>
      <c r="T14" s="22"/>
      <c r="U14" s="22"/>
      <c r="X14" s="23"/>
      <c r="Y14" s="22"/>
      <c r="Z14" s="22"/>
      <c r="AA14" s="22"/>
    </row>
    <row r="15" spans="1:27" x14ac:dyDescent="0.2">
      <c r="A15" s="25" t="s">
        <v>23</v>
      </c>
      <c r="B15" s="59"/>
      <c r="C15" s="542"/>
      <c r="D15" s="538"/>
      <c r="E15" s="539"/>
      <c r="F15" s="539"/>
      <c r="G15" s="539"/>
      <c r="H15" s="539"/>
      <c r="I15" s="543"/>
      <c r="J15" s="539"/>
      <c r="K15" s="539"/>
      <c r="L15" s="539"/>
      <c r="M15" s="863"/>
      <c r="N15" s="22"/>
      <c r="Q15" s="23"/>
      <c r="R15" s="22"/>
      <c r="S15" s="22"/>
      <c r="T15" s="22"/>
      <c r="W15" s="23"/>
      <c r="X15" s="22"/>
      <c r="Y15" s="22"/>
      <c r="Z15" s="22"/>
    </row>
    <row r="16" spans="1:27" x14ac:dyDescent="0.2">
      <c r="A16" s="25" t="s">
        <v>24</v>
      </c>
      <c r="B16" s="59"/>
      <c r="C16" s="542"/>
      <c r="D16" s="538"/>
      <c r="E16" s="539"/>
      <c r="F16" s="539"/>
      <c r="G16" s="539"/>
      <c r="H16" s="539"/>
      <c r="I16" s="728"/>
      <c r="J16" s="539"/>
      <c r="K16" s="539"/>
      <c r="L16" s="539"/>
      <c r="M16" s="863"/>
      <c r="N16" s="22"/>
      <c r="Q16" s="23"/>
      <c r="R16" s="22"/>
      <c r="S16" s="22"/>
      <c r="T16" s="22"/>
      <c r="W16" s="23"/>
      <c r="X16" s="22"/>
      <c r="Y16" s="22"/>
      <c r="Z16" s="22"/>
    </row>
    <row r="17" spans="1:27" x14ac:dyDescent="0.2">
      <c r="A17" s="25" t="s">
        <v>25</v>
      </c>
      <c r="B17" s="536"/>
      <c r="C17" s="544"/>
      <c r="D17" s="538"/>
      <c r="E17" s="539"/>
      <c r="F17" s="539"/>
      <c r="G17" s="539"/>
      <c r="H17" s="539"/>
      <c r="I17" s="540"/>
      <c r="J17" s="539"/>
      <c r="K17" s="539"/>
      <c r="L17" s="539"/>
      <c r="M17" s="863"/>
      <c r="N17" s="22"/>
      <c r="Q17" s="23"/>
      <c r="R17" s="22"/>
      <c r="S17" s="22"/>
      <c r="T17" s="22"/>
      <c r="W17" s="23"/>
      <c r="X17" s="22"/>
      <c r="Y17" s="22"/>
      <c r="Z17" s="22"/>
    </row>
    <row r="18" spans="1:27" x14ac:dyDescent="0.2">
      <c r="A18" s="25" t="s">
        <v>26</v>
      </c>
      <c r="B18" s="536"/>
      <c r="C18" s="544"/>
      <c r="D18" s="538"/>
      <c r="E18" s="539"/>
      <c r="F18" s="729"/>
      <c r="G18" s="546"/>
      <c r="H18" s="546"/>
      <c r="I18" s="545"/>
      <c r="J18" s="539"/>
      <c r="K18" s="546"/>
      <c r="L18" s="539"/>
      <c r="M18" s="863"/>
      <c r="N18" s="22"/>
      <c r="Q18" s="23"/>
      <c r="R18" s="22"/>
      <c r="S18" s="22"/>
      <c r="T18" s="22"/>
      <c r="W18" s="23"/>
      <c r="X18" s="22"/>
      <c r="Y18" s="22"/>
      <c r="Z18" s="22"/>
    </row>
    <row r="19" spans="1:27" x14ac:dyDescent="0.2">
      <c r="A19" s="25" t="s">
        <v>27</v>
      </c>
      <c r="B19" s="536"/>
      <c r="C19" s="544"/>
      <c r="D19" s="538"/>
      <c r="E19" s="539"/>
      <c r="F19" s="546"/>
      <c r="G19" s="546"/>
      <c r="H19" s="546"/>
      <c r="I19" s="540"/>
      <c r="J19" s="539"/>
      <c r="K19" s="546"/>
      <c r="L19" s="539"/>
      <c r="M19" s="863"/>
      <c r="N19" s="22"/>
      <c r="Q19" s="23"/>
      <c r="R19" s="22"/>
      <c r="S19" s="22"/>
      <c r="T19" s="22"/>
      <c r="W19" s="23"/>
      <c r="X19" s="22"/>
      <c r="Y19" s="22"/>
      <c r="Z19" s="22"/>
    </row>
    <row r="20" spans="1:27" x14ac:dyDescent="0.2">
      <c r="A20" s="25" t="s">
        <v>28</v>
      </c>
      <c r="B20" s="536"/>
      <c r="C20" s="544"/>
      <c r="D20" s="538"/>
      <c r="E20" s="539"/>
      <c r="F20" s="546"/>
      <c r="G20" s="547"/>
      <c r="H20" s="547"/>
      <c r="I20" s="540"/>
      <c r="J20" s="539"/>
      <c r="K20" s="546"/>
      <c r="L20" s="540"/>
      <c r="M20" s="863"/>
      <c r="N20" s="22"/>
      <c r="Q20" s="23"/>
      <c r="R20" s="22"/>
      <c r="S20" s="22"/>
      <c r="T20" s="22"/>
      <c r="W20" s="23"/>
      <c r="X20" s="22"/>
      <c r="Y20" s="22"/>
      <c r="Z20" s="22"/>
    </row>
    <row r="21" spans="1:27" x14ac:dyDescent="0.2">
      <c r="A21" s="25" t="s">
        <v>29</v>
      </c>
      <c r="B21" s="536"/>
      <c r="C21" s="544"/>
      <c r="D21" s="538"/>
      <c r="E21" s="539"/>
      <c r="F21" s="546"/>
      <c r="G21" s="546"/>
      <c r="H21" s="546"/>
      <c r="I21" s="546"/>
      <c r="J21" s="546"/>
      <c r="K21" s="546"/>
      <c r="L21" s="539"/>
      <c r="M21" s="863"/>
      <c r="N21" s="22"/>
      <c r="Q21" s="23"/>
      <c r="R21" s="22"/>
      <c r="S21" s="22"/>
      <c r="T21" s="22"/>
      <c r="W21" s="23"/>
      <c r="X21" s="22"/>
      <c r="Y21" s="22"/>
      <c r="Z21" s="22"/>
    </row>
    <row r="22" spans="1:27" s="30" customFormat="1" ht="12" customHeight="1" x14ac:dyDescent="0.2">
      <c r="A22" s="26"/>
      <c r="B22" s="27"/>
      <c r="C22" s="27"/>
      <c r="D22" s="27"/>
      <c r="E22" s="28"/>
      <c r="F22" s="27"/>
      <c r="G22" s="27"/>
      <c r="H22" s="27"/>
      <c r="I22" s="29"/>
      <c r="J22" s="29"/>
      <c r="K22" s="27"/>
      <c r="L22" s="27"/>
    </row>
    <row r="23" spans="1:27" s="14" customFormat="1" x14ac:dyDescent="0.2">
      <c r="A23" s="54" t="s">
        <v>196</v>
      </c>
      <c r="B23" s="31"/>
      <c r="C23" s="32"/>
      <c r="D23" s="31"/>
      <c r="E23" s="33"/>
      <c r="F23" s="31"/>
      <c r="G23" s="32"/>
      <c r="H23" s="34"/>
      <c r="I23" s="35"/>
      <c r="J23" s="31"/>
      <c r="K23" s="32"/>
      <c r="L23" s="32"/>
      <c r="M23" s="32"/>
    </row>
    <row r="24" spans="1:27" s="16" customFormat="1" x14ac:dyDescent="0.2">
      <c r="A24" s="15" t="s">
        <v>30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862"/>
    </row>
    <row r="25" spans="1:27" s="14" customFormat="1" x14ac:dyDescent="0.2">
      <c r="A25" s="17" t="s">
        <v>31</v>
      </c>
      <c r="B25" s="56"/>
      <c r="C25" s="56"/>
      <c r="D25" s="56"/>
      <c r="E25" s="57"/>
      <c r="F25" s="56"/>
      <c r="G25" s="56"/>
      <c r="H25" s="56"/>
      <c r="I25" s="56"/>
      <c r="J25" s="56"/>
      <c r="K25" s="56"/>
      <c r="L25" s="56"/>
      <c r="M25" s="544"/>
    </row>
    <row r="26" spans="1:27" s="14" customFormat="1" x14ac:dyDescent="0.2">
      <c r="A26" s="17" t="s">
        <v>17</v>
      </c>
      <c r="B26" s="56"/>
      <c r="C26" s="56"/>
      <c r="D26" s="56"/>
      <c r="E26" s="58"/>
      <c r="F26" s="56"/>
      <c r="G26" s="56"/>
      <c r="H26" s="56"/>
      <c r="I26" s="56"/>
      <c r="J26" s="56"/>
      <c r="K26" s="56"/>
      <c r="L26" s="56"/>
      <c r="M26" s="539"/>
    </row>
    <row r="27" spans="1:27" s="14" customFormat="1" ht="12" x14ac:dyDescent="0.2">
      <c r="A27" s="17" t="s">
        <v>18</v>
      </c>
      <c r="B27" s="730"/>
      <c r="C27" s="730"/>
      <c r="D27" s="535"/>
      <c r="E27" s="731"/>
      <c r="F27" s="730"/>
      <c r="G27" s="730"/>
      <c r="H27" s="730"/>
      <c r="I27" s="730"/>
      <c r="J27" s="730"/>
      <c r="K27" s="730"/>
      <c r="L27" s="730"/>
      <c r="M27" s="539"/>
    </row>
    <row r="28" spans="1:27" s="20" customFormat="1" ht="25.5" customHeight="1" x14ac:dyDescent="0.2">
      <c r="A28" s="18" t="s">
        <v>19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547"/>
    </row>
    <row r="29" spans="1:27" x14ac:dyDescent="0.2">
      <c r="A29" s="21" t="s">
        <v>20</v>
      </c>
      <c r="B29" s="536"/>
      <c r="C29" s="541"/>
      <c r="D29" s="538"/>
      <c r="E29" s="539"/>
      <c r="F29" s="539"/>
      <c r="G29" s="546"/>
      <c r="H29" s="546"/>
      <c r="I29" s="540"/>
      <c r="J29" s="539"/>
      <c r="K29" s="539"/>
      <c r="L29" s="539"/>
      <c r="M29" s="546"/>
      <c r="N29" s="22"/>
      <c r="O29" s="22"/>
      <c r="R29" s="23"/>
      <c r="S29" s="22"/>
      <c r="T29" s="22"/>
      <c r="U29" s="22"/>
      <c r="X29" s="23"/>
      <c r="Y29" s="22"/>
      <c r="Z29" s="22"/>
      <c r="AA29" s="22"/>
    </row>
    <row r="30" spans="1:27" x14ac:dyDescent="0.2">
      <c r="A30" s="24" t="s">
        <v>21</v>
      </c>
      <c r="B30" s="550"/>
      <c r="C30" s="541"/>
      <c r="D30" s="538"/>
      <c r="E30" s="539"/>
      <c r="F30" s="539"/>
      <c r="G30" s="539"/>
      <c r="H30" s="539"/>
      <c r="I30" s="540"/>
      <c r="J30" s="539"/>
      <c r="K30" s="539"/>
      <c r="L30" s="539"/>
      <c r="M30" s="546"/>
      <c r="N30" s="22"/>
      <c r="O30" s="22"/>
      <c r="R30" s="23"/>
      <c r="S30" s="22"/>
      <c r="T30" s="22"/>
      <c r="U30" s="22"/>
      <c r="X30" s="23"/>
      <c r="Y30" s="22"/>
      <c r="Z30" s="22"/>
      <c r="AA30" s="22"/>
    </row>
    <row r="31" spans="1:27" x14ac:dyDescent="0.2">
      <c r="A31" s="25" t="s">
        <v>22</v>
      </c>
      <c r="B31" s="59"/>
      <c r="C31" s="542"/>
      <c r="D31" s="538"/>
      <c r="E31" s="542"/>
      <c r="F31" s="539"/>
      <c r="G31" s="539"/>
      <c r="H31" s="539"/>
      <c r="I31" s="540"/>
      <c r="J31" s="542"/>
      <c r="K31" s="539"/>
      <c r="L31" s="539"/>
      <c r="M31" s="539"/>
      <c r="N31" s="22"/>
      <c r="O31" s="22"/>
      <c r="R31" s="23"/>
      <c r="S31" s="22"/>
      <c r="T31" s="22"/>
      <c r="U31" s="22"/>
      <c r="X31" s="23"/>
      <c r="Y31" s="22"/>
      <c r="Z31" s="22"/>
      <c r="AA31" s="22"/>
    </row>
    <row r="32" spans="1:27" x14ac:dyDescent="0.2">
      <c r="A32" s="25" t="s">
        <v>23</v>
      </c>
      <c r="B32" s="59"/>
      <c r="C32" s="542"/>
      <c r="D32" s="538"/>
      <c r="E32" s="539"/>
      <c r="F32" s="539"/>
      <c r="G32" s="539"/>
      <c r="H32" s="539"/>
      <c r="I32" s="540"/>
      <c r="J32" s="539"/>
      <c r="K32" s="539"/>
      <c r="L32" s="539"/>
      <c r="M32" s="539"/>
      <c r="N32" s="22"/>
      <c r="Q32" s="23"/>
      <c r="R32" s="22"/>
      <c r="S32" s="22"/>
      <c r="T32" s="22"/>
      <c r="W32" s="23"/>
      <c r="X32" s="22"/>
      <c r="Y32" s="22"/>
      <c r="Z32" s="22"/>
    </row>
    <row r="33" spans="1:27" x14ac:dyDescent="0.2">
      <c r="A33" s="25" t="s">
        <v>24</v>
      </c>
      <c r="B33" s="59"/>
      <c r="C33" s="542"/>
      <c r="D33" s="538"/>
      <c r="E33" s="539"/>
      <c r="F33" s="539"/>
      <c r="G33" s="539"/>
      <c r="H33" s="539"/>
      <c r="I33" s="543"/>
      <c r="J33" s="539"/>
      <c r="K33" s="539"/>
      <c r="L33" s="539"/>
      <c r="M33" s="539"/>
      <c r="N33" s="22"/>
      <c r="Q33" s="23"/>
      <c r="R33" s="22"/>
      <c r="S33" s="22"/>
      <c r="T33" s="22"/>
      <c r="W33" s="23"/>
      <c r="X33" s="22"/>
      <c r="Y33" s="22"/>
      <c r="Z33" s="22"/>
    </row>
    <row r="34" spans="1:27" x14ac:dyDescent="0.2">
      <c r="A34" s="25" t="s">
        <v>25</v>
      </c>
      <c r="B34" s="536"/>
      <c r="C34" s="544"/>
      <c r="D34" s="538"/>
      <c r="E34" s="539"/>
      <c r="F34" s="539"/>
      <c r="G34" s="539"/>
      <c r="H34" s="539"/>
      <c r="I34" s="540"/>
      <c r="J34" s="539"/>
      <c r="K34" s="539"/>
      <c r="L34" s="539"/>
      <c r="M34" s="546"/>
      <c r="N34" s="22"/>
      <c r="Q34" s="23"/>
      <c r="R34" s="22"/>
      <c r="S34" s="22"/>
      <c r="T34" s="22"/>
      <c r="W34" s="23"/>
      <c r="X34" s="22"/>
      <c r="Y34" s="22"/>
      <c r="Z34" s="22"/>
    </row>
    <row r="35" spans="1:27" x14ac:dyDescent="0.2">
      <c r="A35" s="25" t="s">
        <v>26</v>
      </c>
      <c r="B35" s="536"/>
      <c r="C35" s="544"/>
      <c r="D35" s="538"/>
      <c r="E35" s="539"/>
      <c r="F35" s="729"/>
      <c r="G35" s="546"/>
      <c r="H35" s="546"/>
      <c r="I35" s="545"/>
      <c r="J35" s="539"/>
      <c r="K35" s="546"/>
      <c r="L35" s="539"/>
      <c r="M35" s="546"/>
      <c r="N35" s="22"/>
      <c r="Q35" s="23"/>
      <c r="R35" s="22"/>
      <c r="S35" s="22"/>
      <c r="T35" s="22"/>
      <c r="W35" s="23"/>
      <c r="X35" s="22"/>
      <c r="Y35" s="22"/>
      <c r="Z35" s="22"/>
    </row>
    <row r="36" spans="1:27" x14ac:dyDescent="0.2">
      <c r="A36" s="25" t="s">
        <v>27</v>
      </c>
      <c r="B36" s="536"/>
      <c r="C36" s="544"/>
      <c r="D36" s="538"/>
      <c r="E36" s="539"/>
      <c r="F36" s="546"/>
      <c r="G36" s="546"/>
      <c r="H36" s="546"/>
      <c r="I36" s="540"/>
      <c r="J36" s="539"/>
      <c r="K36" s="546"/>
      <c r="L36" s="539"/>
      <c r="M36" s="546"/>
      <c r="N36" s="22"/>
      <c r="Q36" s="23"/>
      <c r="R36" s="22"/>
      <c r="S36" s="22"/>
      <c r="T36" s="22"/>
      <c r="W36" s="23"/>
      <c r="X36" s="22"/>
      <c r="Y36" s="22"/>
      <c r="Z36" s="22"/>
    </row>
    <row r="37" spans="1:27" x14ac:dyDescent="0.2">
      <c r="A37" s="25" t="s">
        <v>28</v>
      </c>
      <c r="B37" s="536"/>
      <c r="C37" s="544"/>
      <c r="D37" s="538"/>
      <c r="E37" s="539"/>
      <c r="F37" s="546"/>
      <c r="G37" s="547"/>
      <c r="H37" s="547"/>
      <c r="I37" s="540"/>
      <c r="J37" s="539"/>
      <c r="K37" s="546"/>
      <c r="L37" s="540"/>
      <c r="M37" s="546"/>
      <c r="N37" s="22"/>
      <c r="Q37" s="23"/>
      <c r="R37" s="22"/>
      <c r="S37" s="22"/>
      <c r="T37" s="22"/>
      <c r="W37" s="23"/>
      <c r="X37" s="22"/>
      <c r="Y37" s="22"/>
      <c r="Z37" s="22"/>
    </row>
    <row r="38" spans="1:27" x14ac:dyDescent="0.2">
      <c r="A38" s="25" t="s">
        <v>29</v>
      </c>
      <c r="B38" s="536"/>
      <c r="C38" s="544"/>
      <c r="D38" s="538"/>
      <c r="E38" s="539"/>
      <c r="F38" s="546"/>
      <c r="G38" s="546"/>
      <c r="H38" s="546"/>
      <c r="I38" s="546"/>
      <c r="J38" s="546"/>
      <c r="K38" s="546"/>
      <c r="L38" s="539"/>
      <c r="M38" s="546"/>
      <c r="N38" s="22"/>
      <c r="Q38" s="23"/>
      <c r="R38" s="22"/>
      <c r="S38" s="22"/>
      <c r="T38" s="22"/>
      <c r="W38" s="23"/>
      <c r="X38" s="22"/>
      <c r="Y38" s="22"/>
      <c r="Z38" s="22"/>
    </row>
    <row r="39" spans="1:27" s="30" customFormat="1" ht="12" customHeight="1" x14ac:dyDescent="0.2">
      <c r="A39" s="36"/>
      <c r="B39" s="27"/>
      <c r="C39" s="27"/>
      <c r="D39" s="27"/>
      <c r="E39" s="28"/>
      <c r="F39" s="27"/>
      <c r="G39" s="27"/>
      <c r="H39" s="27"/>
      <c r="I39" s="29"/>
      <c r="J39" s="29"/>
      <c r="K39" s="27"/>
      <c r="L39" s="27"/>
    </row>
    <row r="40" spans="1:27" s="14" customFormat="1" x14ac:dyDescent="0.2">
      <c r="A40" s="54" t="s">
        <v>255</v>
      </c>
      <c r="B40" s="31"/>
      <c r="C40" s="32"/>
      <c r="D40" s="31"/>
      <c r="E40" s="33"/>
      <c r="F40" s="31"/>
      <c r="G40" s="32"/>
      <c r="H40" s="34"/>
      <c r="I40" s="35"/>
      <c r="J40" s="31"/>
      <c r="K40" s="32"/>
      <c r="L40" s="32"/>
      <c r="M40" s="32"/>
    </row>
    <row r="41" spans="1:27" s="16" customFormat="1" x14ac:dyDescent="0.2">
      <c r="A41" s="15" t="s">
        <v>30</v>
      </c>
      <c r="B41" s="534"/>
      <c r="C41" s="548"/>
      <c r="D41" s="548"/>
      <c r="E41" s="534"/>
      <c r="F41" s="534"/>
      <c r="G41" s="548"/>
      <c r="H41" s="548"/>
      <c r="I41" s="534"/>
      <c r="J41" s="548"/>
      <c r="K41" s="534"/>
      <c r="L41" s="534"/>
      <c r="M41" s="862"/>
    </row>
    <row r="42" spans="1:27" s="14" customFormat="1" x14ac:dyDescent="0.2">
      <c r="A42" s="17" t="s">
        <v>31</v>
      </c>
      <c r="B42" s="56"/>
      <c r="C42" s="56"/>
      <c r="D42" s="56"/>
      <c r="E42" s="57"/>
      <c r="F42" s="56"/>
      <c r="G42" s="56"/>
      <c r="H42" s="56"/>
      <c r="I42" s="57"/>
      <c r="J42" s="56"/>
      <c r="K42" s="57"/>
      <c r="L42" s="56"/>
      <c r="M42" s="544"/>
    </row>
    <row r="43" spans="1:27" s="14" customFormat="1" x14ac:dyDescent="0.2">
      <c r="A43" s="17" t="s">
        <v>17</v>
      </c>
      <c r="B43" s="56"/>
      <c r="C43" s="56"/>
      <c r="D43" s="56"/>
      <c r="E43" s="58"/>
      <c r="F43" s="56"/>
      <c r="G43" s="56"/>
      <c r="H43" s="56"/>
      <c r="I43" s="57"/>
      <c r="J43" s="57"/>
      <c r="K43" s="56"/>
      <c r="L43" s="56"/>
      <c r="M43" s="539"/>
    </row>
    <row r="44" spans="1:27" s="14" customFormat="1" ht="12" x14ac:dyDescent="0.2">
      <c r="A44" s="17" t="s">
        <v>18</v>
      </c>
      <c r="B44" s="535"/>
      <c r="C44" s="535"/>
      <c r="D44" s="535"/>
      <c r="E44" s="540"/>
      <c r="F44" s="535"/>
      <c r="G44" s="535"/>
      <c r="H44" s="535"/>
      <c r="I44" s="543"/>
      <c r="J44" s="543"/>
      <c r="K44" s="535"/>
      <c r="L44" s="535"/>
      <c r="M44" s="539"/>
    </row>
    <row r="45" spans="1:27" s="20" customFormat="1" ht="25.5" customHeight="1" x14ac:dyDescent="0.2">
      <c r="A45" s="37" t="s">
        <v>19</v>
      </c>
      <c r="B45" s="19"/>
      <c r="C45" s="19"/>
      <c r="D45" s="19"/>
      <c r="E45" s="549"/>
      <c r="F45" s="19"/>
      <c r="G45" s="19"/>
      <c r="H45" s="19"/>
      <c r="I45" s="19"/>
      <c r="J45" s="19"/>
      <c r="K45" s="19"/>
      <c r="L45" s="19"/>
      <c r="M45" s="547"/>
    </row>
    <row r="46" spans="1:27" x14ac:dyDescent="0.2">
      <c r="A46" s="21" t="s">
        <v>20</v>
      </c>
      <c r="B46" s="536"/>
      <c r="C46" s="541"/>
      <c r="D46" s="538"/>
      <c r="E46" s="539"/>
      <c r="F46" s="539"/>
      <c r="G46" s="539"/>
      <c r="H46" s="539"/>
      <c r="I46" s="540"/>
      <c r="J46" s="546"/>
      <c r="K46" s="539"/>
      <c r="L46" s="539"/>
      <c r="M46" s="546"/>
      <c r="N46" s="22"/>
      <c r="O46" s="22"/>
      <c r="R46" s="23"/>
      <c r="S46" s="22"/>
      <c r="T46" s="22"/>
      <c r="U46" s="22"/>
      <c r="X46" s="23"/>
      <c r="Y46" s="22"/>
      <c r="Z46" s="22"/>
      <c r="AA46" s="22"/>
    </row>
    <row r="47" spans="1:27" x14ac:dyDescent="0.2">
      <c r="A47" s="24" t="s">
        <v>21</v>
      </c>
      <c r="B47" s="550"/>
      <c r="C47" s="541"/>
      <c r="D47" s="538"/>
      <c r="E47" s="732"/>
      <c r="F47" s="539"/>
      <c r="G47" s="539"/>
      <c r="H47" s="539"/>
      <c r="I47" s="540"/>
      <c r="J47" s="539"/>
      <c r="K47" s="539"/>
      <c r="L47" s="539"/>
      <c r="M47" s="546"/>
      <c r="N47" s="22"/>
      <c r="O47" s="22"/>
      <c r="R47" s="23"/>
      <c r="S47" s="22"/>
      <c r="T47" s="22"/>
      <c r="U47" s="22"/>
      <c r="X47" s="23"/>
      <c r="Y47" s="22"/>
      <c r="Z47" s="22"/>
      <c r="AA47" s="22"/>
    </row>
    <row r="48" spans="1:27" x14ac:dyDescent="0.2">
      <c r="A48" s="25" t="s">
        <v>22</v>
      </c>
      <c r="B48" s="59"/>
      <c r="C48" s="542"/>
      <c r="D48" s="538"/>
      <c r="E48" s="542"/>
      <c r="F48" s="539"/>
      <c r="G48" s="539"/>
      <c r="H48" s="539"/>
      <c r="I48" s="540"/>
      <c r="J48" s="539"/>
      <c r="K48" s="539"/>
      <c r="L48" s="539"/>
      <c r="M48" s="546"/>
      <c r="N48" s="22"/>
      <c r="O48" s="22"/>
      <c r="R48" s="23"/>
      <c r="S48" s="22"/>
      <c r="T48" s="22"/>
      <c r="U48" s="22"/>
      <c r="X48" s="23"/>
      <c r="Y48" s="22"/>
      <c r="Z48" s="22"/>
      <c r="AA48" s="22"/>
    </row>
    <row r="49" spans="1:27" x14ac:dyDescent="0.2">
      <c r="A49" s="25" t="s">
        <v>23</v>
      </c>
      <c r="B49" s="59"/>
      <c r="C49" s="542"/>
      <c r="D49" s="538"/>
      <c r="E49" s="539"/>
      <c r="F49" s="539"/>
      <c r="G49" s="539"/>
      <c r="H49" s="539"/>
      <c r="I49" s="540"/>
      <c r="J49" s="539"/>
      <c r="K49" s="539"/>
      <c r="L49" s="539"/>
      <c r="M49" s="539"/>
      <c r="N49" s="22"/>
      <c r="Q49" s="23"/>
      <c r="R49" s="22"/>
      <c r="S49" s="22"/>
      <c r="T49" s="22"/>
      <c r="W49" s="23"/>
      <c r="X49" s="22"/>
      <c r="Y49" s="22"/>
      <c r="Z49" s="22"/>
    </row>
    <row r="50" spans="1:27" x14ac:dyDescent="0.2">
      <c r="A50" s="25" t="s">
        <v>24</v>
      </c>
      <c r="B50" s="59"/>
      <c r="C50" s="542"/>
      <c r="D50" s="538"/>
      <c r="E50" s="539"/>
      <c r="F50" s="542"/>
      <c r="G50" s="539"/>
      <c r="H50" s="539"/>
      <c r="I50" s="728"/>
      <c r="J50" s="539"/>
      <c r="K50" s="539"/>
      <c r="L50" s="539"/>
      <c r="M50" s="546"/>
      <c r="N50" s="22"/>
      <c r="Q50" s="23"/>
      <c r="R50" s="22"/>
      <c r="S50" s="22"/>
      <c r="T50" s="22"/>
      <c r="W50" s="23"/>
      <c r="X50" s="22"/>
      <c r="Y50" s="22"/>
      <c r="Z50" s="22"/>
    </row>
    <row r="51" spans="1:27" x14ac:dyDescent="0.2">
      <c r="A51" s="25" t="s">
        <v>25</v>
      </c>
      <c r="B51" s="536"/>
      <c r="C51" s="544"/>
      <c r="D51" s="538"/>
      <c r="E51" s="539"/>
      <c r="F51" s="539"/>
      <c r="G51" s="539"/>
      <c r="H51" s="539"/>
      <c r="I51" s="540"/>
      <c r="J51" s="539"/>
      <c r="K51" s="539"/>
      <c r="L51" s="539"/>
      <c r="M51" s="546"/>
      <c r="N51" s="22"/>
      <c r="Q51" s="23"/>
      <c r="R51" s="22"/>
      <c r="S51" s="22"/>
      <c r="T51" s="22"/>
      <c r="W51" s="23"/>
      <c r="X51" s="22"/>
      <c r="Y51" s="22"/>
      <c r="Z51" s="22"/>
    </row>
    <row r="52" spans="1:27" x14ac:dyDescent="0.2">
      <c r="A52" s="25" t="s">
        <v>26</v>
      </c>
      <c r="B52" s="536"/>
      <c r="C52" s="544"/>
      <c r="D52" s="538"/>
      <c r="E52" s="539"/>
      <c r="F52" s="729"/>
      <c r="G52" s="546"/>
      <c r="H52" s="546"/>
      <c r="I52" s="545"/>
      <c r="J52" s="539"/>
      <c r="K52" s="539"/>
      <c r="L52" s="539"/>
      <c r="M52" s="546"/>
      <c r="N52" s="22"/>
      <c r="Q52" s="23"/>
      <c r="R52" s="22"/>
      <c r="S52" s="22"/>
      <c r="T52" s="22"/>
      <c r="W52" s="23"/>
      <c r="X52" s="22"/>
      <c r="Y52" s="22"/>
      <c r="Z52" s="22"/>
    </row>
    <row r="53" spans="1:27" x14ac:dyDescent="0.2">
      <c r="A53" s="25" t="s">
        <v>27</v>
      </c>
      <c r="B53" s="536"/>
      <c r="C53" s="544"/>
      <c r="D53" s="538"/>
      <c r="E53" s="539"/>
      <c r="F53" s="546"/>
      <c r="G53" s="546"/>
      <c r="H53" s="546"/>
      <c r="I53" s="540"/>
      <c r="J53" s="539"/>
      <c r="K53" s="539"/>
      <c r="L53" s="539"/>
      <c r="M53" s="546"/>
      <c r="N53" s="22"/>
      <c r="Q53" s="23"/>
      <c r="R53" s="22"/>
      <c r="S53" s="22"/>
      <c r="T53" s="22"/>
      <c r="W53" s="23"/>
      <c r="X53" s="22"/>
      <c r="Y53" s="22"/>
      <c r="Z53" s="22"/>
    </row>
    <row r="54" spans="1:27" x14ac:dyDescent="0.2">
      <c r="A54" s="25" t="s">
        <v>28</v>
      </c>
      <c r="B54" s="536"/>
      <c r="C54" s="544"/>
      <c r="D54" s="538"/>
      <c r="E54" s="539"/>
      <c r="F54" s="551"/>
      <c r="G54" s="547"/>
      <c r="H54" s="547"/>
      <c r="I54" s="540"/>
      <c r="J54" s="546"/>
      <c r="K54" s="546"/>
      <c r="L54" s="540"/>
      <c r="M54" s="546"/>
      <c r="N54" s="22"/>
      <c r="Q54" s="23"/>
      <c r="R54" s="22"/>
      <c r="S54" s="22"/>
      <c r="T54" s="22"/>
      <c r="W54" s="23"/>
      <c r="X54" s="22"/>
      <c r="Y54" s="22"/>
      <c r="Z54" s="22"/>
    </row>
    <row r="55" spans="1:27" x14ac:dyDescent="0.2">
      <c r="A55" s="25" t="s">
        <v>29</v>
      </c>
      <c r="B55" s="536"/>
      <c r="C55" s="544"/>
      <c r="D55" s="538"/>
      <c r="E55" s="539"/>
      <c r="F55" s="546"/>
      <c r="G55" s="546"/>
      <c r="H55" s="546"/>
      <c r="I55" s="546"/>
      <c r="J55" s="546"/>
      <c r="K55" s="546"/>
      <c r="L55" s="539"/>
      <c r="M55" s="546"/>
      <c r="N55" s="22"/>
      <c r="Q55" s="23"/>
      <c r="R55" s="22"/>
      <c r="S55" s="22"/>
      <c r="T55" s="22"/>
      <c r="W55" s="23"/>
      <c r="X55" s="22"/>
      <c r="Y55" s="22"/>
      <c r="Z55" s="22"/>
    </row>
    <row r="56" spans="1:27" s="30" customFormat="1" ht="12" customHeight="1" x14ac:dyDescent="0.2">
      <c r="A56" s="36"/>
      <c r="B56" s="27"/>
      <c r="C56" s="27"/>
      <c r="D56" s="27"/>
      <c r="E56" s="28"/>
      <c r="F56" s="27"/>
      <c r="G56" s="27"/>
      <c r="H56" s="27"/>
      <c r="I56" s="29"/>
      <c r="J56" s="29"/>
      <c r="K56" s="27"/>
      <c r="L56" s="27"/>
    </row>
    <row r="57" spans="1:27" s="14" customFormat="1" x14ac:dyDescent="0.2">
      <c r="A57" s="733" t="s">
        <v>256</v>
      </c>
      <c r="B57" s="31"/>
      <c r="C57" s="32"/>
      <c r="D57" s="31"/>
      <c r="E57" s="33"/>
      <c r="F57" s="31"/>
      <c r="G57" s="32"/>
      <c r="H57" s="34"/>
      <c r="I57" s="32"/>
      <c r="J57" s="31"/>
      <c r="K57" s="32"/>
      <c r="L57" s="32"/>
      <c r="M57" s="32"/>
    </row>
    <row r="58" spans="1:27" s="16" customFormat="1" x14ac:dyDescent="0.2">
      <c r="A58" s="15" t="s">
        <v>30</v>
      </c>
      <c r="B58" s="534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862"/>
    </row>
    <row r="59" spans="1:27" s="14" customFormat="1" x14ac:dyDescent="0.2">
      <c r="A59" s="17" t="s">
        <v>31</v>
      </c>
      <c r="B59" s="56"/>
      <c r="C59" s="56"/>
      <c r="D59" s="56"/>
      <c r="E59" s="57"/>
      <c r="F59" s="56"/>
      <c r="G59" s="56"/>
      <c r="H59" s="56"/>
      <c r="I59" s="57"/>
      <c r="J59" s="56"/>
      <c r="K59" s="56"/>
      <c r="L59" s="56"/>
      <c r="M59" s="544"/>
    </row>
    <row r="60" spans="1:27" s="14" customFormat="1" x14ac:dyDescent="0.2">
      <c r="A60" s="17" t="s">
        <v>17</v>
      </c>
      <c r="B60" s="56"/>
      <c r="C60" s="56"/>
      <c r="D60" s="56"/>
      <c r="E60" s="58"/>
      <c r="F60" s="56"/>
      <c r="G60" s="56"/>
      <c r="H60" s="56"/>
      <c r="I60" s="56"/>
      <c r="J60" s="56"/>
      <c r="K60" s="56"/>
      <c r="L60" s="56"/>
      <c r="M60" s="539"/>
    </row>
    <row r="61" spans="1:27" s="14" customFormat="1" ht="12" x14ac:dyDescent="0.2">
      <c r="A61" s="17" t="s">
        <v>18</v>
      </c>
      <c r="B61" s="540"/>
      <c r="C61" s="540"/>
      <c r="D61" s="540"/>
      <c r="E61" s="540"/>
      <c r="F61" s="535"/>
      <c r="G61" s="535"/>
      <c r="H61" s="535"/>
      <c r="I61" s="535"/>
      <c r="J61" s="535"/>
      <c r="K61" s="535"/>
      <c r="L61" s="535"/>
      <c r="M61" s="539"/>
    </row>
    <row r="62" spans="1:27" s="20" customFormat="1" ht="25.5" customHeight="1" x14ac:dyDescent="0.2">
      <c r="A62" s="37" t="s">
        <v>19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547"/>
    </row>
    <row r="63" spans="1:27" x14ac:dyDescent="0.2">
      <c r="A63" s="21" t="s">
        <v>20</v>
      </c>
      <c r="B63" s="536"/>
      <c r="C63" s="537"/>
      <c r="D63" s="538"/>
      <c r="E63" s="539"/>
      <c r="F63" s="539"/>
      <c r="G63" s="539"/>
      <c r="H63" s="546"/>
      <c r="I63" s="540"/>
      <c r="J63" s="546"/>
      <c r="K63" s="539"/>
      <c r="L63" s="539"/>
      <c r="M63" s="546"/>
      <c r="N63" s="22"/>
      <c r="O63" s="22"/>
      <c r="R63" s="23"/>
      <c r="S63" s="22"/>
      <c r="T63" s="22"/>
      <c r="U63" s="22"/>
      <c r="X63" s="23"/>
      <c r="Y63" s="22"/>
      <c r="Z63" s="22"/>
      <c r="AA63" s="22"/>
    </row>
    <row r="64" spans="1:27" x14ac:dyDescent="0.2">
      <c r="A64" s="24" t="s">
        <v>21</v>
      </c>
      <c r="B64" s="550"/>
      <c r="C64" s="541"/>
      <c r="D64" s="538"/>
      <c r="E64" s="539"/>
      <c r="F64" s="539"/>
      <c r="G64" s="539"/>
      <c r="H64" s="539"/>
      <c r="I64" s="540"/>
      <c r="J64" s="539"/>
      <c r="K64" s="539"/>
      <c r="L64" s="539"/>
      <c r="M64" s="546"/>
      <c r="N64" s="22"/>
      <c r="O64" s="22"/>
      <c r="R64" s="23"/>
      <c r="S64" s="22"/>
      <c r="T64" s="22"/>
      <c r="U64" s="22"/>
      <c r="X64" s="23"/>
      <c r="Y64" s="22"/>
      <c r="Z64" s="22"/>
      <c r="AA64" s="22"/>
    </row>
    <row r="65" spans="1:27" x14ac:dyDescent="0.2">
      <c r="A65" s="25" t="s">
        <v>22</v>
      </c>
      <c r="B65" s="59"/>
      <c r="C65" s="542"/>
      <c r="D65" s="538"/>
      <c r="E65" s="539"/>
      <c r="F65" s="539"/>
      <c r="G65" s="539"/>
      <c r="H65" s="539"/>
      <c r="I65" s="540"/>
      <c r="J65" s="539"/>
      <c r="K65" s="539"/>
      <c r="L65" s="539"/>
      <c r="M65" s="546"/>
      <c r="N65" s="22"/>
      <c r="O65" s="22"/>
      <c r="R65" s="23"/>
      <c r="S65" s="22"/>
      <c r="T65" s="22"/>
      <c r="U65" s="22"/>
      <c r="X65" s="23"/>
      <c r="Y65" s="22"/>
      <c r="Z65" s="22"/>
      <c r="AA65" s="22"/>
    </row>
    <row r="66" spans="1:27" x14ac:dyDescent="0.2">
      <c r="A66" s="25" t="s">
        <v>23</v>
      </c>
      <c r="B66" s="59"/>
      <c r="C66" s="542"/>
      <c r="D66" s="538"/>
      <c r="E66" s="539"/>
      <c r="F66" s="539"/>
      <c r="G66" s="539"/>
      <c r="H66" s="539"/>
      <c r="I66" s="540"/>
      <c r="J66" s="539"/>
      <c r="K66" s="539"/>
      <c r="L66" s="539"/>
      <c r="M66" s="539"/>
      <c r="N66" s="22"/>
      <c r="Q66" s="23"/>
      <c r="R66" s="22"/>
      <c r="S66" s="22"/>
      <c r="T66" s="22"/>
      <c r="W66" s="23"/>
      <c r="X66" s="22"/>
      <c r="Y66" s="22"/>
      <c r="Z66" s="22"/>
    </row>
    <row r="67" spans="1:27" x14ac:dyDescent="0.2">
      <c r="A67" s="25" t="s">
        <v>24</v>
      </c>
      <c r="B67" s="59"/>
      <c r="C67" s="542"/>
      <c r="D67" s="538"/>
      <c r="E67" s="539"/>
      <c r="F67" s="539"/>
      <c r="G67" s="539"/>
      <c r="H67" s="539"/>
      <c r="I67" s="543"/>
      <c r="J67" s="539"/>
      <c r="K67" s="539"/>
      <c r="L67" s="539"/>
      <c r="M67" s="546"/>
      <c r="N67" s="22"/>
      <c r="Q67" s="23"/>
      <c r="R67" s="22"/>
      <c r="S67" s="22"/>
      <c r="T67" s="22"/>
      <c r="W67" s="23"/>
      <c r="X67" s="22"/>
      <c r="Y67" s="22"/>
      <c r="Z67" s="22"/>
    </row>
    <row r="68" spans="1:27" x14ac:dyDescent="0.2">
      <c r="A68" s="25" t="s">
        <v>25</v>
      </c>
      <c r="B68" s="536"/>
      <c r="C68" s="544"/>
      <c r="D68" s="538"/>
      <c r="E68" s="539"/>
      <c r="F68" s="539"/>
      <c r="G68" s="539"/>
      <c r="H68" s="539"/>
      <c r="I68" s="540"/>
      <c r="J68" s="539"/>
      <c r="K68" s="539"/>
      <c r="L68" s="539"/>
      <c r="M68" s="546"/>
      <c r="N68" s="22"/>
      <c r="Q68" s="23"/>
      <c r="R68" s="22"/>
      <c r="S68" s="22"/>
      <c r="T68" s="22"/>
      <c r="W68" s="23"/>
      <c r="X68" s="22"/>
      <c r="Y68" s="22"/>
      <c r="Z68" s="22"/>
    </row>
    <row r="69" spans="1:27" x14ac:dyDescent="0.2">
      <c r="A69" s="25" t="s">
        <v>26</v>
      </c>
      <c r="B69" s="536"/>
      <c r="C69" s="544"/>
      <c r="D69" s="538"/>
      <c r="E69" s="539"/>
      <c r="F69" s="729"/>
      <c r="G69" s="546"/>
      <c r="H69" s="546"/>
      <c r="I69" s="545"/>
      <c r="J69" s="539"/>
      <c r="K69" s="546"/>
      <c r="L69" s="539"/>
      <c r="M69" s="546"/>
      <c r="N69" s="22"/>
      <c r="Q69" s="23"/>
      <c r="R69" s="22"/>
      <c r="S69" s="22"/>
      <c r="T69" s="22"/>
      <c r="W69" s="23"/>
      <c r="X69" s="22"/>
      <c r="Y69" s="22"/>
      <c r="Z69" s="22"/>
    </row>
    <row r="70" spans="1:27" x14ac:dyDescent="0.2">
      <c r="A70" s="25" t="s">
        <v>27</v>
      </c>
      <c r="B70" s="536"/>
      <c r="C70" s="544"/>
      <c r="D70" s="538"/>
      <c r="E70" s="539"/>
      <c r="F70" s="546"/>
      <c r="G70" s="546"/>
      <c r="H70" s="546"/>
      <c r="I70" s="540"/>
      <c r="J70" s="539"/>
      <c r="K70" s="546"/>
      <c r="L70" s="539"/>
      <c r="M70" s="546"/>
      <c r="N70" s="22"/>
      <c r="Q70" s="23"/>
      <c r="R70" s="22"/>
      <c r="S70" s="22"/>
      <c r="T70" s="22"/>
      <c r="W70" s="23"/>
      <c r="X70" s="22"/>
      <c r="Y70" s="22"/>
      <c r="Z70" s="22"/>
    </row>
    <row r="71" spans="1:27" x14ac:dyDescent="0.2">
      <c r="A71" s="25" t="s">
        <v>28</v>
      </c>
      <c r="B71" s="536"/>
      <c r="C71" s="544"/>
      <c r="D71" s="538"/>
      <c r="E71" s="539"/>
      <c r="F71" s="546"/>
      <c r="G71" s="552"/>
      <c r="H71" s="547"/>
      <c r="I71" s="540"/>
      <c r="J71" s="539"/>
      <c r="K71" s="546"/>
      <c r="L71" s="540"/>
      <c r="M71" s="546"/>
      <c r="N71" s="22"/>
      <c r="Q71" s="23"/>
      <c r="R71" s="22"/>
      <c r="S71" s="22"/>
      <c r="T71" s="22"/>
      <c r="W71" s="23"/>
      <c r="X71" s="22"/>
      <c r="Y71" s="22"/>
      <c r="Z71" s="22"/>
    </row>
    <row r="72" spans="1:27" x14ac:dyDescent="0.2">
      <c r="A72" s="25" t="s">
        <v>29</v>
      </c>
      <c r="B72" s="536"/>
      <c r="C72" s="544"/>
      <c r="D72" s="538"/>
      <c r="E72" s="539"/>
      <c r="F72" s="546"/>
      <c r="G72" s="546"/>
      <c r="H72" s="546"/>
      <c r="I72" s="546"/>
      <c r="J72" s="546"/>
      <c r="K72" s="546"/>
      <c r="L72" s="539"/>
      <c r="M72" s="546"/>
      <c r="N72" s="22"/>
      <c r="Q72" s="23"/>
      <c r="R72" s="22"/>
      <c r="S72" s="22"/>
      <c r="T72" s="22"/>
      <c r="W72" s="23"/>
      <c r="X72" s="22"/>
      <c r="Y72" s="22"/>
      <c r="Z72" s="22"/>
    </row>
    <row r="73" spans="1:27" s="30" customFormat="1" ht="13.5" customHeight="1" x14ac:dyDescent="0.2">
      <c r="A73" s="38"/>
      <c r="B73" s="39"/>
      <c r="C73" s="39"/>
      <c r="D73" s="39"/>
      <c r="E73" s="40"/>
      <c r="F73" s="39"/>
      <c r="G73" s="39"/>
      <c r="H73" s="39"/>
      <c r="I73" s="41"/>
      <c r="J73" s="41"/>
      <c r="K73" s="39"/>
      <c r="L73" s="39"/>
    </row>
    <row r="74" spans="1:27" s="14" customFormat="1" ht="15" x14ac:dyDescent="0.2">
      <c r="A74" s="42" t="s">
        <v>32</v>
      </c>
      <c r="B74" s="734"/>
      <c r="C74" s="735"/>
      <c r="D74" s="735"/>
      <c r="E74" s="736"/>
      <c r="F74" s="735"/>
      <c r="G74" s="735"/>
      <c r="H74" s="735"/>
      <c r="I74" s="735"/>
      <c r="J74" s="735"/>
      <c r="K74" s="735"/>
      <c r="L74" s="726"/>
      <c r="M74" s="726"/>
    </row>
    <row r="75" spans="1:27" s="45" customFormat="1" ht="12" x14ac:dyDescent="0.2">
      <c r="A75" s="60" t="s">
        <v>33</v>
      </c>
      <c r="B75" s="43"/>
      <c r="C75" s="43"/>
      <c r="D75" s="43"/>
      <c r="E75" s="44"/>
      <c r="F75" s="43"/>
      <c r="G75" s="43"/>
      <c r="H75" s="43"/>
      <c r="I75" s="43"/>
      <c r="J75" s="43"/>
      <c r="K75" s="43"/>
      <c r="L75" s="43"/>
      <c r="M75" s="737"/>
    </row>
    <row r="76" spans="1:27" x14ac:dyDescent="0.2">
      <c r="B76" s="22"/>
      <c r="C76" s="22"/>
      <c r="E76" s="7"/>
      <c r="F76" s="22"/>
      <c r="I76" s="7"/>
      <c r="J76" s="47"/>
      <c r="K76" s="48"/>
      <c r="L76" s="22"/>
      <c r="M76" s="22"/>
      <c r="P76" s="23"/>
      <c r="Q76" s="22"/>
      <c r="R76" s="22"/>
      <c r="S76" s="22"/>
      <c r="V76" s="23"/>
      <c r="W76" s="22"/>
      <c r="X76" s="22"/>
      <c r="Y76" s="22"/>
    </row>
    <row r="77" spans="1:27" s="64" customFormat="1" ht="14.1" customHeight="1" x14ac:dyDescent="0.2">
      <c r="A77" s="61" t="s">
        <v>38</v>
      </c>
      <c r="B77" s="738">
        <f>SUM(B75:M75)</f>
        <v>0</v>
      </c>
      <c r="C77" s="62" t="s">
        <v>39</v>
      </c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</row>
    <row r="78" spans="1:27" s="68" customFormat="1" ht="14.1" customHeight="1" x14ac:dyDescent="0.2">
      <c r="A78" s="65" t="s">
        <v>40</v>
      </c>
      <c r="B78" s="66" t="e">
        <f>(B9*B75)/$B$77</f>
        <v>#DIV/0!</v>
      </c>
      <c r="C78" s="66" t="e">
        <f t="shared" ref="C78:M78" si="0">(C9*C75)/$B$77</f>
        <v>#DIV/0!</v>
      </c>
      <c r="D78" s="66" t="e">
        <f t="shared" si="0"/>
        <v>#DIV/0!</v>
      </c>
      <c r="E78" s="66" t="e">
        <f t="shared" si="0"/>
        <v>#DIV/0!</v>
      </c>
      <c r="F78" s="66" t="e">
        <f t="shared" si="0"/>
        <v>#DIV/0!</v>
      </c>
      <c r="G78" s="66" t="e">
        <f t="shared" si="0"/>
        <v>#DIV/0!</v>
      </c>
      <c r="H78" s="66" t="e">
        <f t="shared" si="0"/>
        <v>#DIV/0!</v>
      </c>
      <c r="I78" s="66" t="e">
        <f t="shared" si="0"/>
        <v>#DIV/0!</v>
      </c>
      <c r="J78" s="66" t="e">
        <f t="shared" si="0"/>
        <v>#DIV/0!</v>
      </c>
      <c r="K78" s="66" t="e">
        <f t="shared" si="0"/>
        <v>#DIV/0!</v>
      </c>
      <c r="L78" s="66" t="e">
        <f t="shared" si="0"/>
        <v>#DIV/0!</v>
      </c>
      <c r="M78" s="66" t="e">
        <f t="shared" si="0"/>
        <v>#DIV/0!</v>
      </c>
      <c r="N78" s="66"/>
      <c r="O78" s="66"/>
      <c r="P78" s="67"/>
      <c r="Q78" s="64"/>
      <c r="R78" s="64"/>
      <c r="S78" s="64"/>
    </row>
    <row r="79" spans="1:27" s="68" customFormat="1" ht="14.1" customHeight="1" x14ac:dyDescent="0.2">
      <c r="A79" s="69" t="s">
        <v>195</v>
      </c>
      <c r="B79" s="70" t="e">
        <f>SUM(B78:M78)</f>
        <v>#DIV/0!</v>
      </c>
      <c r="C79" s="71" t="s">
        <v>41</v>
      </c>
      <c r="D79" s="72"/>
      <c r="E79" s="72"/>
      <c r="F79" s="72"/>
      <c r="G79" s="72"/>
      <c r="H79" s="73"/>
      <c r="I79" s="73"/>
      <c r="J79" s="73"/>
      <c r="K79" s="73"/>
      <c r="L79" s="73"/>
      <c r="M79" s="73"/>
      <c r="N79" s="73"/>
      <c r="O79" s="73"/>
    </row>
    <row r="80" spans="1:27" s="64" customFormat="1" ht="14.1" customHeight="1" x14ac:dyDescent="0.2">
      <c r="A80" s="74" t="s">
        <v>42</v>
      </c>
      <c r="B80" s="75" t="e">
        <f>AVERAGE(B9,B26,B43,B60)</f>
        <v>#DIV/0!</v>
      </c>
      <c r="C80" s="75" t="e">
        <f t="shared" ref="C80:M80" si="1">AVERAGE(C9,C26,C43,C60)</f>
        <v>#DIV/0!</v>
      </c>
      <c r="D80" s="75" t="e">
        <f t="shared" si="1"/>
        <v>#DIV/0!</v>
      </c>
      <c r="E80" s="75" t="e">
        <f t="shared" si="1"/>
        <v>#DIV/0!</v>
      </c>
      <c r="F80" s="75" t="e">
        <f t="shared" si="1"/>
        <v>#DIV/0!</v>
      </c>
      <c r="G80" s="75" t="e">
        <f t="shared" si="1"/>
        <v>#DIV/0!</v>
      </c>
      <c r="H80" s="75" t="e">
        <f t="shared" si="1"/>
        <v>#DIV/0!</v>
      </c>
      <c r="I80" s="75" t="e">
        <f t="shared" si="1"/>
        <v>#DIV/0!</v>
      </c>
      <c r="J80" s="75" t="e">
        <f t="shared" si="1"/>
        <v>#DIV/0!</v>
      </c>
      <c r="K80" s="75" t="e">
        <f t="shared" si="1"/>
        <v>#DIV/0!</v>
      </c>
      <c r="L80" s="75" t="e">
        <f t="shared" si="1"/>
        <v>#DIV/0!</v>
      </c>
      <c r="M80" s="75" t="e">
        <f t="shared" si="1"/>
        <v>#DIV/0!</v>
      </c>
      <c r="N80" s="75"/>
      <c r="O80" s="75"/>
      <c r="Q80" s="68"/>
      <c r="R80" s="68"/>
      <c r="S80" s="68"/>
    </row>
    <row r="81" spans="1:25" x14ac:dyDescent="0.2">
      <c r="A81" s="49"/>
      <c r="B81" s="22"/>
      <c r="C81" s="22"/>
      <c r="E81" s="7"/>
      <c r="F81" s="22"/>
      <c r="I81" s="7"/>
      <c r="J81" s="47"/>
      <c r="K81" s="48"/>
      <c r="L81" s="22"/>
      <c r="M81" s="22"/>
      <c r="P81" s="23"/>
      <c r="Q81" s="22"/>
      <c r="R81" s="22"/>
      <c r="S81" s="22"/>
      <c r="V81" s="23"/>
      <c r="W81" s="22"/>
      <c r="X81" s="22"/>
      <c r="Y81" s="22"/>
    </row>
    <row r="82" spans="1:25" ht="13.5" thickBot="1" x14ac:dyDescent="0.25">
      <c r="A82" s="49"/>
      <c r="B82" s="22"/>
      <c r="C82" s="22"/>
      <c r="E82" s="7"/>
      <c r="F82" s="22"/>
      <c r="I82" s="7"/>
      <c r="J82" s="47"/>
      <c r="K82" s="48"/>
      <c r="L82" s="22"/>
      <c r="M82" s="22"/>
      <c r="P82" s="23"/>
      <c r="Q82" s="22"/>
      <c r="R82" s="22"/>
      <c r="S82" s="22"/>
      <c r="V82" s="23"/>
      <c r="W82" s="22"/>
      <c r="X82" s="22"/>
      <c r="Y82" s="22"/>
    </row>
    <row r="83" spans="1:25" ht="15" x14ac:dyDescent="0.2">
      <c r="A83" s="76"/>
      <c r="B83" s="77" t="s">
        <v>43</v>
      </c>
      <c r="C83" s="78"/>
      <c r="E83" s="7"/>
      <c r="F83" s="22"/>
      <c r="I83" s="7"/>
      <c r="J83" s="47"/>
      <c r="K83" s="48"/>
      <c r="L83" s="22"/>
      <c r="M83" s="22"/>
      <c r="P83" s="23"/>
      <c r="Q83" s="22"/>
      <c r="R83" s="22"/>
      <c r="S83" s="22"/>
      <c r="V83" s="23"/>
      <c r="W83" s="22"/>
      <c r="X83" s="22"/>
      <c r="Y83" s="22"/>
    </row>
    <row r="84" spans="1:25" ht="15.75" x14ac:dyDescent="0.25">
      <c r="A84" s="79" t="s">
        <v>44</v>
      </c>
      <c r="B84" s="80" t="s">
        <v>45</v>
      </c>
      <c r="C84" s="81" t="s">
        <v>41</v>
      </c>
      <c r="E84" s="7"/>
      <c r="F84" s="22"/>
      <c r="I84" s="7"/>
      <c r="J84" s="47"/>
      <c r="K84" s="48"/>
      <c r="L84" s="22"/>
      <c r="M84" s="22"/>
      <c r="P84" s="23"/>
      <c r="Q84" s="22"/>
      <c r="R84" s="22"/>
      <c r="S84" s="22"/>
      <c r="V84" s="23"/>
      <c r="W84" s="22"/>
      <c r="X84" s="22"/>
      <c r="Y84" s="22"/>
    </row>
    <row r="85" spans="1:25" x14ac:dyDescent="0.2">
      <c r="A85" s="82" t="s">
        <v>46</v>
      </c>
      <c r="B85" s="83"/>
      <c r="C85" s="84" t="e">
        <f>B85/$B$97*100</f>
        <v>#DIV/0!</v>
      </c>
      <c r="E85" s="739"/>
      <c r="F85" s="22"/>
      <c r="I85" s="7"/>
      <c r="J85" s="47"/>
      <c r="K85" s="48"/>
      <c r="L85" s="22"/>
      <c r="M85" s="22"/>
      <c r="P85" s="23"/>
      <c r="Q85" s="22"/>
      <c r="R85" s="22"/>
      <c r="S85" s="22"/>
      <c r="V85" s="23"/>
      <c r="W85" s="22"/>
      <c r="X85" s="22"/>
      <c r="Y85" s="22"/>
    </row>
    <row r="86" spans="1:25" x14ac:dyDescent="0.2">
      <c r="A86" s="87" t="s">
        <v>211</v>
      </c>
      <c r="B86" s="83"/>
      <c r="C86" s="84" t="e">
        <f t="shared" ref="C86:C96" si="2">B86/$B$97*100</f>
        <v>#DIV/0!</v>
      </c>
      <c r="E86" s="739"/>
      <c r="F86" s="22"/>
      <c r="I86" s="7"/>
      <c r="J86" s="47"/>
      <c r="K86" s="48"/>
      <c r="L86" s="22"/>
      <c r="M86" s="22"/>
      <c r="P86" s="23"/>
      <c r="Q86" s="22"/>
      <c r="R86" s="22"/>
      <c r="S86" s="22"/>
      <c r="V86" s="23"/>
      <c r="W86" s="22"/>
      <c r="X86" s="22"/>
      <c r="Y86" s="22"/>
    </row>
    <row r="87" spans="1:25" x14ac:dyDescent="0.2">
      <c r="A87" s="85" t="s">
        <v>47</v>
      </c>
      <c r="B87" s="83"/>
      <c r="C87" s="84" t="e">
        <f t="shared" si="2"/>
        <v>#DIV/0!</v>
      </c>
      <c r="E87" s="739"/>
      <c r="F87" s="22"/>
      <c r="I87" s="7"/>
      <c r="J87" s="23"/>
      <c r="K87" s="22"/>
      <c r="L87" s="22"/>
      <c r="M87" s="22"/>
      <c r="P87" s="23"/>
      <c r="Q87" s="22"/>
      <c r="R87" s="22"/>
      <c r="S87" s="22"/>
      <c r="V87" s="23"/>
      <c r="W87" s="22"/>
      <c r="X87" s="22"/>
      <c r="Y87" s="22"/>
    </row>
    <row r="88" spans="1:25" x14ac:dyDescent="0.2">
      <c r="A88" s="85" t="s">
        <v>48</v>
      </c>
      <c r="B88" s="83"/>
      <c r="C88" s="84" t="e">
        <f t="shared" si="2"/>
        <v>#DIV/0!</v>
      </c>
      <c r="E88" s="739"/>
      <c r="F88" s="22"/>
      <c r="I88" s="7"/>
      <c r="J88" s="23"/>
      <c r="K88" s="22"/>
      <c r="L88" s="22"/>
      <c r="M88" s="22"/>
      <c r="P88" s="23"/>
      <c r="Q88" s="22"/>
      <c r="R88" s="22"/>
      <c r="S88" s="22"/>
      <c r="V88" s="23"/>
      <c r="W88" s="22"/>
      <c r="X88" s="22"/>
      <c r="Y88" s="22"/>
    </row>
    <row r="89" spans="1:25" x14ac:dyDescent="0.2">
      <c r="A89" s="86" t="s">
        <v>49</v>
      </c>
      <c r="B89" s="83"/>
      <c r="C89" s="84" t="e">
        <f t="shared" si="2"/>
        <v>#DIV/0!</v>
      </c>
      <c r="E89" s="739"/>
      <c r="F89" s="22"/>
      <c r="I89" s="7"/>
      <c r="J89" s="23"/>
      <c r="K89" s="22"/>
      <c r="L89" s="22"/>
      <c r="M89" s="22"/>
      <c r="P89" s="23"/>
      <c r="Q89" s="22"/>
      <c r="R89" s="22"/>
      <c r="S89" s="22"/>
      <c r="V89" s="23"/>
      <c r="W89" s="22"/>
      <c r="X89" s="22"/>
      <c r="Y89" s="22"/>
    </row>
    <row r="90" spans="1:25" x14ac:dyDescent="0.2">
      <c r="A90" s="86" t="s">
        <v>50</v>
      </c>
      <c r="B90" s="83"/>
      <c r="C90" s="84" t="e">
        <f t="shared" si="2"/>
        <v>#DIV/0!</v>
      </c>
      <c r="E90" s="739"/>
      <c r="F90" s="22"/>
      <c r="I90" s="7"/>
      <c r="J90" s="23"/>
      <c r="K90" s="22"/>
      <c r="L90" s="22"/>
      <c r="M90" s="22"/>
      <c r="P90" s="23"/>
      <c r="Q90" s="22"/>
      <c r="R90" s="22"/>
      <c r="S90" s="22"/>
      <c r="V90" s="23"/>
      <c r="W90" s="22"/>
      <c r="X90" s="22"/>
      <c r="Y90" s="22"/>
    </row>
    <row r="91" spans="1:25" x14ac:dyDescent="0.2">
      <c r="A91" s="85" t="s">
        <v>51</v>
      </c>
      <c r="B91" s="83"/>
      <c r="C91" s="84" t="e">
        <f t="shared" si="2"/>
        <v>#DIV/0!</v>
      </c>
      <c r="E91" s="739"/>
      <c r="F91" s="22"/>
      <c r="I91" s="7"/>
      <c r="J91" s="23"/>
      <c r="K91" s="22"/>
      <c r="L91" s="22"/>
      <c r="M91" s="22"/>
      <c r="P91" s="23"/>
      <c r="Q91" s="22"/>
      <c r="R91" s="22"/>
      <c r="S91" s="22"/>
      <c r="V91" s="23"/>
      <c r="W91" s="22"/>
      <c r="X91" s="22"/>
      <c r="Y91" s="22"/>
    </row>
    <row r="92" spans="1:25" x14ac:dyDescent="0.2">
      <c r="A92" s="85" t="s">
        <v>52</v>
      </c>
      <c r="B92" s="83"/>
      <c r="C92" s="84" t="e">
        <f t="shared" si="2"/>
        <v>#DIV/0!</v>
      </c>
      <c r="E92" s="739"/>
      <c r="F92" s="22"/>
      <c r="I92" s="7"/>
      <c r="J92" s="23"/>
      <c r="K92" s="22"/>
      <c r="L92" s="22"/>
      <c r="M92" s="22"/>
      <c r="P92" s="23"/>
      <c r="Q92" s="22"/>
      <c r="R92" s="22"/>
      <c r="S92" s="22"/>
      <c r="V92" s="23"/>
      <c r="W92" s="22"/>
      <c r="X92" s="22"/>
      <c r="Y92" s="22"/>
    </row>
    <row r="93" spans="1:25" x14ac:dyDescent="0.2">
      <c r="A93" s="85" t="s">
        <v>212</v>
      </c>
      <c r="B93" s="83"/>
      <c r="C93" s="84" t="e">
        <f t="shared" si="2"/>
        <v>#DIV/0!</v>
      </c>
      <c r="E93" s="739"/>
      <c r="F93" s="22"/>
      <c r="I93" s="7"/>
      <c r="J93" s="23"/>
      <c r="K93" s="22"/>
      <c r="L93" s="22"/>
      <c r="M93" s="22"/>
      <c r="P93" s="23"/>
      <c r="Q93" s="22"/>
      <c r="R93" s="22"/>
      <c r="S93" s="22"/>
      <c r="V93" s="23"/>
      <c r="W93" s="22"/>
      <c r="X93" s="22"/>
      <c r="Y93" s="22"/>
    </row>
    <row r="94" spans="1:25" x14ac:dyDescent="0.2">
      <c r="A94" s="87" t="s">
        <v>214</v>
      </c>
      <c r="B94" s="83"/>
      <c r="C94" s="84" t="e">
        <f t="shared" si="2"/>
        <v>#DIV/0!</v>
      </c>
      <c r="E94" s="739"/>
      <c r="F94" s="22"/>
      <c r="I94" s="7"/>
      <c r="J94" s="23"/>
      <c r="K94" s="22"/>
      <c r="L94" s="22"/>
      <c r="M94" s="22"/>
      <c r="P94" s="23"/>
      <c r="Q94" s="22"/>
      <c r="R94" s="22"/>
      <c r="S94" s="22"/>
      <c r="V94" s="23"/>
      <c r="W94" s="22"/>
      <c r="X94" s="22"/>
      <c r="Y94" s="22"/>
    </row>
    <row r="95" spans="1:25" x14ac:dyDescent="0.2">
      <c r="A95" s="86" t="s">
        <v>53</v>
      </c>
      <c r="B95" s="83"/>
      <c r="C95" s="84" t="e">
        <f t="shared" si="2"/>
        <v>#DIV/0!</v>
      </c>
      <c r="E95" s="739"/>
      <c r="F95" s="22"/>
      <c r="I95" s="7"/>
      <c r="J95" s="23"/>
      <c r="K95" s="22"/>
      <c r="L95" s="22"/>
      <c r="M95" s="22"/>
      <c r="P95" s="23"/>
      <c r="Q95" s="22"/>
      <c r="R95" s="22"/>
      <c r="S95" s="22"/>
      <c r="V95" s="23"/>
      <c r="W95" s="22"/>
      <c r="X95" s="22"/>
      <c r="Y95" s="22"/>
    </row>
    <row r="96" spans="1:25" x14ac:dyDescent="0.2">
      <c r="A96" s="86" t="s">
        <v>54</v>
      </c>
      <c r="B96" s="88"/>
      <c r="C96" s="740" t="e">
        <f t="shared" si="2"/>
        <v>#DIV/0!</v>
      </c>
      <c r="E96" s="741"/>
      <c r="F96" s="22"/>
      <c r="I96" s="7"/>
      <c r="J96" s="23"/>
      <c r="K96" s="22"/>
      <c r="L96" s="22"/>
      <c r="M96" s="22"/>
      <c r="P96" s="23"/>
      <c r="Q96" s="22"/>
      <c r="R96" s="22"/>
      <c r="S96" s="22"/>
      <c r="V96" s="23"/>
      <c r="W96" s="22"/>
      <c r="X96" s="22"/>
      <c r="Y96" s="22"/>
    </row>
    <row r="97" spans="1:25" ht="13.5" thickBot="1" x14ac:dyDescent="0.25">
      <c r="A97" s="89"/>
      <c r="B97" s="742">
        <f>SUM(B85:B96)</f>
        <v>0</v>
      </c>
      <c r="C97" s="90" t="e">
        <f>SUM(C85:C96)</f>
        <v>#DIV/0!</v>
      </c>
      <c r="E97" s="7"/>
      <c r="F97" s="22"/>
      <c r="I97" s="7"/>
      <c r="J97" s="23"/>
      <c r="K97" s="22"/>
      <c r="L97" s="22"/>
      <c r="M97" s="22"/>
      <c r="P97" s="23"/>
      <c r="Q97" s="22"/>
      <c r="R97" s="22"/>
      <c r="S97" s="22"/>
      <c r="V97" s="23"/>
      <c r="W97" s="22"/>
      <c r="X97" s="22"/>
      <c r="Y97" s="22"/>
    </row>
    <row r="98" spans="1:25" x14ac:dyDescent="0.2">
      <c r="A98" s="49"/>
      <c r="B98" s="22"/>
      <c r="C98" s="22"/>
      <c r="E98" s="7"/>
      <c r="F98" s="22"/>
      <c r="I98" s="7"/>
      <c r="J98" s="23"/>
      <c r="K98" s="22"/>
      <c r="L98" s="22"/>
      <c r="M98" s="22"/>
      <c r="P98" s="23"/>
      <c r="Q98" s="22"/>
      <c r="R98" s="22"/>
      <c r="S98" s="22"/>
      <c r="V98" s="23"/>
      <c r="W98" s="22"/>
      <c r="X98" s="22"/>
      <c r="Y98" s="22"/>
    </row>
    <row r="99" spans="1:25" x14ac:dyDescent="0.2">
      <c r="A99" s="49"/>
      <c r="B99" s="22"/>
      <c r="C99" s="22"/>
      <c r="E99" s="7"/>
      <c r="F99" s="22"/>
      <c r="I99" s="7"/>
      <c r="J99" s="23"/>
      <c r="K99" s="22"/>
      <c r="L99" s="22"/>
      <c r="M99" s="22"/>
      <c r="P99" s="23"/>
      <c r="Q99" s="22"/>
      <c r="R99" s="22"/>
      <c r="S99" s="22"/>
      <c r="V99" s="23"/>
      <c r="W99" s="22"/>
      <c r="X99" s="22"/>
      <c r="Y99" s="22"/>
    </row>
    <row r="100" spans="1:25" x14ac:dyDescent="0.2">
      <c r="A100" s="49"/>
      <c r="B100" s="22"/>
      <c r="C100" s="22"/>
      <c r="E100" s="7"/>
      <c r="F100" s="22"/>
      <c r="I100" s="7"/>
      <c r="J100" s="23"/>
      <c r="K100" s="22"/>
      <c r="L100" s="22"/>
      <c r="M100" s="22"/>
      <c r="P100" s="23"/>
      <c r="Q100" s="22"/>
      <c r="R100" s="22"/>
      <c r="S100" s="22"/>
      <c r="V100" s="23"/>
      <c r="W100" s="22"/>
      <c r="X100" s="22"/>
      <c r="Y100" s="22"/>
    </row>
    <row r="101" spans="1:25" x14ac:dyDescent="0.2">
      <c r="A101" s="49"/>
      <c r="B101" s="22"/>
      <c r="C101" s="22"/>
      <c r="E101" s="7"/>
      <c r="F101" s="22"/>
      <c r="I101" s="7"/>
      <c r="J101" s="23"/>
      <c r="K101" s="22"/>
      <c r="L101" s="22"/>
      <c r="M101" s="22"/>
      <c r="P101" s="23"/>
      <c r="Q101" s="22"/>
      <c r="R101" s="22"/>
      <c r="S101" s="22"/>
      <c r="V101" s="23"/>
      <c r="W101" s="22"/>
      <c r="X101" s="22"/>
      <c r="Y101" s="22"/>
    </row>
    <row r="102" spans="1:25" x14ac:dyDescent="0.2">
      <c r="A102" s="49"/>
      <c r="B102" s="22"/>
      <c r="C102" s="22"/>
      <c r="E102" s="7"/>
      <c r="F102" s="22"/>
      <c r="I102" s="7"/>
      <c r="J102" s="23"/>
      <c r="K102" s="22"/>
      <c r="L102" s="22"/>
      <c r="M102" s="22"/>
      <c r="P102" s="23"/>
      <c r="Q102" s="22"/>
      <c r="R102" s="22"/>
      <c r="S102" s="22"/>
      <c r="V102" s="23"/>
      <c r="W102" s="22"/>
      <c r="X102" s="22"/>
      <c r="Y102" s="22"/>
    </row>
    <row r="103" spans="1:25" x14ac:dyDescent="0.2">
      <c r="A103" s="49"/>
      <c r="B103" s="22"/>
      <c r="C103" s="22"/>
      <c r="E103" s="7"/>
      <c r="F103" s="22"/>
      <c r="I103" s="7"/>
      <c r="J103" s="23"/>
      <c r="K103" s="22"/>
      <c r="L103" s="22"/>
      <c r="M103" s="22"/>
      <c r="P103" s="23"/>
      <c r="Q103" s="22"/>
      <c r="R103" s="22"/>
      <c r="S103" s="22"/>
      <c r="V103" s="23"/>
      <c r="W103" s="22"/>
      <c r="X103" s="22"/>
      <c r="Y103" s="22"/>
    </row>
    <row r="104" spans="1:25" x14ac:dyDescent="0.2">
      <c r="A104" s="49"/>
      <c r="B104" s="22"/>
      <c r="C104" s="22"/>
      <c r="E104" s="7"/>
      <c r="F104" s="22"/>
      <c r="I104" s="7"/>
      <c r="J104" s="23"/>
      <c r="K104" s="22"/>
      <c r="L104" s="22"/>
      <c r="M104" s="22"/>
      <c r="P104" s="23"/>
      <c r="Q104" s="22"/>
      <c r="R104" s="22"/>
      <c r="S104" s="22"/>
      <c r="V104" s="23"/>
      <c r="W104" s="22"/>
      <c r="X104" s="22"/>
      <c r="Y104" s="22"/>
    </row>
    <row r="105" spans="1:25" x14ac:dyDescent="0.2">
      <c r="A105" s="49"/>
      <c r="B105" s="22"/>
      <c r="C105" s="22"/>
      <c r="E105" s="7"/>
      <c r="F105" s="22"/>
      <c r="I105" s="7"/>
      <c r="J105" s="23"/>
      <c r="K105" s="22"/>
      <c r="L105" s="22"/>
      <c r="M105" s="22"/>
      <c r="P105" s="23"/>
      <c r="Q105" s="22"/>
      <c r="R105" s="22"/>
      <c r="S105" s="22"/>
      <c r="V105" s="23"/>
      <c r="W105" s="22"/>
      <c r="X105" s="22"/>
      <c r="Y105" s="22"/>
    </row>
    <row r="106" spans="1:25" x14ac:dyDescent="0.2">
      <c r="A106" s="49"/>
      <c r="B106" s="22"/>
      <c r="C106" s="22"/>
      <c r="E106" s="7"/>
      <c r="F106" s="22"/>
      <c r="I106" s="7"/>
      <c r="J106" s="23"/>
      <c r="K106" s="22"/>
      <c r="L106" s="22"/>
      <c r="M106" s="22"/>
      <c r="P106" s="23"/>
      <c r="Q106" s="22"/>
      <c r="R106" s="22"/>
      <c r="S106" s="22"/>
      <c r="V106" s="23"/>
      <c r="W106" s="22"/>
      <c r="X106" s="22"/>
      <c r="Y106" s="22"/>
    </row>
    <row r="107" spans="1:25" x14ac:dyDescent="0.2">
      <c r="A107" s="49"/>
      <c r="B107" s="22"/>
      <c r="C107" s="22"/>
      <c r="E107" s="7"/>
      <c r="F107" s="22"/>
      <c r="I107" s="7"/>
      <c r="J107" s="23"/>
      <c r="K107" s="22"/>
      <c r="L107" s="22"/>
      <c r="M107" s="22"/>
      <c r="P107" s="23"/>
      <c r="Q107" s="22"/>
      <c r="R107" s="22"/>
      <c r="S107" s="22"/>
      <c r="V107" s="23"/>
      <c r="W107" s="22"/>
      <c r="X107" s="22"/>
      <c r="Y107" s="22"/>
    </row>
    <row r="108" spans="1:25" x14ac:dyDescent="0.2">
      <c r="A108" s="49"/>
      <c r="B108" s="22"/>
      <c r="C108" s="22"/>
      <c r="E108" s="7"/>
      <c r="F108" s="22"/>
      <c r="I108" s="7"/>
      <c r="J108" s="23"/>
      <c r="K108" s="22"/>
      <c r="L108" s="22"/>
      <c r="M108" s="22"/>
      <c r="P108" s="23"/>
      <c r="Q108" s="22"/>
      <c r="R108" s="22"/>
      <c r="S108" s="22"/>
      <c r="V108" s="23"/>
      <c r="W108" s="22"/>
      <c r="X108" s="22"/>
      <c r="Y108" s="22"/>
    </row>
    <row r="109" spans="1:25" x14ac:dyDescent="0.2">
      <c r="A109" s="49"/>
      <c r="B109" s="22"/>
      <c r="C109" s="22"/>
      <c r="E109" s="7"/>
      <c r="F109" s="22"/>
      <c r="I109" s="7"/>
      <c r="J109" s="23"/>
      <c r="K109" s="22"/>
      <c r="L109" s="22"/>
      <c r="M109" s="22"/>
      <c r="P109" s="23"/>
      <c r="Q109" s="22"/>
      <c r="R109" s="22"/>
      <c r="S109" s="22"/>
      <c r="V109" s="23"/>
      <c r="W109" s="22"/>
      <c r="X109" s="22"/>
      <c r="Y109" s="22"/>
    </row>
    <row r="110" spans="1:25" x14ac:dyDescent="0.2">
      <c r="A110" s="49"/>
      <c r="B110" s="22"/>
      <c r="C110" s="22"/>
      <c r="E110" s="7"/>
      <c r="F110" s="22"/>
      <c r="I110" s="7"/>
      <c r="J110" s="23"/>
      <c r="K110" s="22"/>
      <c r="L110" s="22"/>
      <c r="M110" s="22"/>
      <c r="P110" s="23"/>
      <c r="Q110" s="22"/>
      <c r="R110" s="22"/>
      <c r="S110" s="22"/>
      <c r="V110" s="23"/>
      <c r="W110" s="22"/>
      <c r="X110" s="22"/>
      <c r="Y110" s="22"/>
    </row>
    <row r="111" spans="1:25" x14ac:dyDescent="0.2">
      <c r="A111" s="49"/>
      <c r="B111" s="22"/>
      <c r="C111" s="22"/>
      <c r="E111" s="7"/>
      <c r="F111" s="22"/>
      <c r="I111" s="7"/>
      <c r="J111" s="23"/>
      <c r="K111" s="22"/>
      <c r="L111" s="22"/>
      <c r="M111" s="22"/>
      <c r="P111" s="23"/>
      <c r="Q111" s="22"/>
      <c r="R111" s="22"/>
      <c r="S111" s="22"/>
      <c r="V111" s="23"/>
      <c r="W111" s="22"/>
      <c r="X111" s="22"/>
      <c r="Y111" s="22"/>
    </row>
    <row r="112" spans="1:25" x14ac:dyDescent="0.2">
      <c r="A112" s="49"/>
      <c r="B112" s="22"/>
      <c r="C112" s="22"/>
      <c r="E112" s="7"/>
      <c r="F112" s="22"/>
      <c r="I112" s="7"/>
      <c r="J112" s="23"/>
      <c r="K112" s="22"/>
      <c r="L112" s="22"/>
      <c r="M112" s="22"/>
      <c r="P112" s="23"/>
      <c r="Q112" s="22"/>
      <c r="R112" s="22"/>
      <c r="S112" s="22"/>
      <c r="V112" s="23"/>
      <c r="W112" s="22"/>
      <c r="X112" s="22"/>
      <c r="Y112" s="22"/>
    </row>
    <row r="113" spans="1:25" x14ac:dyDescent="0.2">
      <c r="A113" s="49"/>
      <c r="B113" s="22"/>
      <c r="C113" s="22"/>
      <c r="E113" s="7"/>
      <c r="F113" s="22"/>
      <c r="I113" s="7"/>
      <c r="J113" s="23"/>
      <c r="K113" s="22"/>
      <c r="L113" s="22"/>
      <c r="M113" s="22"/>
      <c r="P113" s="23"/>
      <c r="Q113" s="22"/>
      <c r="R113" s="22"/>
      <c r="S113" s="22"/>
      <c r="V113" s="23"/>
      <c r="W113" s="22"/>
      <c r="X113" s="22"/>
      <c r="Y113" s="22"/>
    </row>
    <row r="114" spans="1:25" x14ac:dyDescent="0.2">
      <c r="A114" s="49"/>
      <c r="B114" s="22"/>
      <c r="C114" s="22"/>
      <c r="E114" s="7"/>
      <c r="F114" s="22"/>
      <c r="I114" s="7"/>
      <c r="J114" s="23"/>
      <c r="K114" s="22"/>
      <c r="L114" s="22"/>
      <c r="M114" s="22"/>
      <c r="P114" s="23"/>
      <c r="Q114" s="22"/>
      <c r="R114" s="22"/>
      <c r="S114" s="22"/>
      <c r="V114" s="23"/>
      <c r="W114" s="22"/>
      <c r="X114" s="22"/>
      <c r="Y114" s="22"/>
    </row>
    <row r="115" spans="1:25" x14ac:dyDescent="0.2">
      <c r="A115" s="49"/>
      <c r="B115" s="22"/>
      <c r="C115" s="22"/>
      <c r="E115" s="7"/>
      <c r="F115" s="22"/>
      <c r="I115" s="7"/>
      <c r="J115" s="23"/>
      <c r="K115" s="22"/>
      <c r="L115" s="22"/>
      <c r="M115" s="22"/>
      <c r="P115" s="23"/>
      <c r="Q115" s="22"/>
      <c r="R115" s="22"/>
      <c r="S115" s="22"/>
      <c r="V115" s="23"/>
      <c r="W115" s="22"/>
      <c r="X115" s="22"/>
      <c r="Y115" s="22"/>
    </row>
    <row r="116" spans="1:25" x14ac:dyDescent="0.2">
      <c r="A116" s="49"/>
      <c r="B116" s="22"/>
      <c r="C116" s="22"/>
      <c r="E116" s="7"/>
      <c r="F116" s="22"/>
      <c r="I116" s="7"/>
      <c r="J116" s="23"/>
      <c r="K116" s="22"/>
      <c r="L116" s="22"/>
      <c r="M116" s="22"/>
      <c r="P116" s="23"/>
      <c r="Q116" s="22"/>
      <c r="R116" s="22"/>
      <c r="S116" s="22"/>
      <c r="V116" s="23"/>
      <c r="W116" s="22"/>
      <c r="X116" s="22"/>
      <c r="Y116" s="22"/>
    </row>
    <row r="117" spans="1:25" x14ac:dyDescent="0.2">
      <c r="A117" s="49"/>
      <c r="B117" s="22"/>
      <c r="C117" s="22"/>
      <c r="E117" s="7"/>
      <c r="F117" s="22"/>
      <c r="I117" s="7"/>
      <c r="J117" s="23"/>
      <c r="K117" s="22"/>
      <c r="L117" s="22"/>
      <c r="M117" s="22"/>
      <c r="P117" s="23"/>
      <c r="Q117" s="22"/>
      <c r="R117" s="22"/>
      <c r="S117" s="22"/>
      <c r="V117" s="23"/>
      <c r="W117" s="22"/>
      <c r="X117" s="22"/>
      <c r="Y117" s="22"/>
    </row>
    <row r="118" spans="1:25" x14ac:dyDescent="0.2">
      <c r="A118" s="49"/>
      <c r="B118" s="22"/>
      <c r="C118" s="22"/>
      <c r="E118" s="7"/>
      <c r="F118" s="22"/>
      <c r="I118" s="7"/>
      <c r="J118" s="23"/>
      <c r="K118" s="22"/>
      <c r="L118" s="22"/>
      <c r="M118" s="22"/>
      <c r="P118" s="23"/>
      <c r="Q118" s="22"/>
      <c r="R118" s="22"/>
      <c r="S118" s="22"/>
      <c r="V118" s="23"/>
      <c r="W118" s="22"/>
      <c r="X118" s="22"/>
      <c r="Y118" s="22"/>
    </row>
    <row r="119" spans="1:25" x14ac:dyDescent="0.2">
      <c r="A119" s="49"/>
      <c r="B119" s="22"/>
      <c r="C119" s="22"/>
      <c r="E119" s="7"/>
      <c r="F119" s="22"/>
      <c r="I119" s="7"/>
      <c r="J119" s="23"/>
      <c r="K119" s="22"/>
      <c r="L119" s="22"/>
      <c r="M119" s="22"/>
      <c r="P119" s="23"/>
      <c r="Q119" s="22"/>
      <c r="R119" s="22"/>
      <c r="S119" s="22"/>
      <c r="V119" s="23"/>
      <c r="W119" s="22"/>
      <c r="X119" s="22"/>
      <c r="Y119" s="22"/>
    </row>
    <row r="120" spans="1:25" x14ac:dyDescent="0.2">
      <c r="A120" s="49"/>
      <c r="B120" s="22"/>
      <c r="C120" s="22"/>
      <c r="E120" s="7"/>
      <c r="F120" s="22"/>
      <c r="I120" s="7"/>
      <c r="J120" s="23"/>
      <c r="K120" s="22"/>
      <c r="L120" s="22"/>
      <c r="M120" s="22"/>
      <c r="P120" s="23"/>
      <c r="Q120" s="22"/>
      <c r="R120" s="22"/>
      <c r="S120" s="22"/>
      <c r="V120" s="23"/>
      <c r="W120" s="22"/>
      <c r="X120" s="22"/>
      <c r="Y120" s="22"/>
    </row>
    <row r="121" spans="1:25" x14ac:dyDescent="0.2">
      <c r="A121" s="49"/>
      <c r="B121" s="22"/>
      <c r="C121" s="22"/>
      <c r="E121" s="7"/>
      <c r="F121" s="22"/>
      <c r="I121" s="7"/>
      <c r="J121" s="23"/>
      <c r="K121" s="22"/>
      <c r="L121" s="22"/>
      <c r="M121" s="22"/>
      <c r="P121" s="23"/>
      <c r="Q121" s="22"/>
      <c r="R121" s="22"/>
      <c r="S121" s="22"/>
      <c r="V121" s="23"/>
      <c r="W121" s="22"/>
      <c r="X121" s="22"/>
      <c r="Y121" s="22"/>
    </row>
    <row r="122" spans="1:25" x14ac:dyDescent="0.2">
      <c r="A122" s="49"/>
      <c r="B122" s="22"/>
      <c r="C122" s="22"/>
      <c r="E122" s="7"/>
      <c r="F122" s="22"/>
      <c r="I122" s="7"/>
      <c r="J122" s="23"/>
      <c r="K122" s="22"/>
      <c r="L122" s="22"/>
      <c r="M122" s="22"/>
      <c r="P122" s="23"/>
      <c r="Q122" s="22"/>
      <c r="R122" s="22"/>
      <c r="S122" s="22"/>
      <c r="V122" s="23"/>
      <c r="W122" s="22"/>
      <c r="X122" s="22"/>
      <c r="Y122" s="22"/>
    </row>
    <row r="123" spans="1:25" x14ac:dyDescent="0.2">
      <c r="A123" s="49"/>
      <c r="B123" s="22"/>
      <c r="C123" s="22"/>
      <c r="E123" s="7"/>
      <c r="F123" s="22"/>
      <c r="I123" s="7"/>
      <c r="J123" s="23"/>
      <c r="K123" s="22"/>
      <c r="L123" s="22"/>
      <c r="M123" s="22"/>
      <c r="P123" s="23"/>
      <c r="Q123" s="22"/>
      <c r="R123" s="22"/>
      <c r="S123" s="22"/>
      <c r="V123" s="23"/>
      <c r="W123" s="22"/>
      <c r="X123" s="22"/>
      <c r="Y123" s="22"/>
    </row>
    <row r="124" spans="1:25" x14ac:dyDescent="0.2">
      <c r="A124" s="49"/>
      <c r="B124" s="22"/>
      <c r="C124" s="22"/>
      <c r="E124" s="7"/>
      <c r="F124" s="22"/>
      <c r="I124" s="7"/>
      <c r="J124" s="23"/>
      <c r="K124" s="22"/>
      <c r="L124" s="22"/>
      <c r="M124" s="22"/>
      <c r="P124" s="23"/>
      <c r="Q124" s="22"/>
      <c r="R124" s="22"/>
      <c r="S124" s="22"/>
      <c r="V124" s="23"/>
      <c r="W124" s="22"/>
      <c r="X124" s="22"/>
      <c r="Y124" s="22"/>
    </row>
    <row r="125" spans="1:25" x14ac:dyDescent="0.2">
      <c r="A125" s="49"/>
      <c r="B125" s="22"/>
      <c r="C125" s="22"/>
      <c r="E125" s="7"/>
      <c r="F125" s="22"/>
      <c r="I125" s="7"/>
      <c r="J125" s="23"/>
      <c r="K125" s="22"/>
      <c r="L125" s="22"/>
      <c r="M125" s="22"/>
      <c r="P125" s="23"/>
      <c r="Q125" s="22"/>
      <c r="R125" s="22"/>
      <c r="S125" s="22"/>
      <c r="V125" s="23"/>
      <c r="W125" s="22"/>
      <c r="X125" s="22"/>
      <c r="Y125" s="22"/>
    </row>
    <row r="126" spans="1:25" x14ac:dyDescent="0.2">
      <c r="A126" s="49"/>
      <c r="B126" s="22"/>
      <c r="C126" s="22"/>
      <c r="E126" s="7"/>
      <c r="F126" s="22"/>
      <c r="I126" s="7"/>
      <c r="J126" s="23"/>
      <c r="K126" s="22"/>
      <c r="L126" s="22"/>
      <c r="M126" s="22"/>
      <c r="P126" s="23"/>
      <c r="Q126" s="22"/>
      <c r="R126" s="22"/>
      <c r="S126" s="22"/>
      <c r="V126" s="23"/>
      <c r="W126" s="22"/>
      <c r="X126" s="22"/>
      <c r="Y126" s="22"/>
    </row>
    <row r="127" spans="1:25" x14ac:dyDescent="0.2">
      <c r="A127" s="49"/>
      <c r="B127" s="22"/>
      <c r="C127" s="22"/>
      <c r="E127" s="7"/>
      <c r="F127" s="22"/>
      <c r="I127" s="7"/>
      <c r="J127" s="23"/>
      <c r="K127" s="22"/>
      <c r="L127" s="22"/>
      <c r="M127" s="22"/>
      <c r="P127" s="23"/>
      <c r="Q127" s="22"/>
      <c r="R127" s="22"/>
      <c r="S127" s="22"/>
      <c r="V127" s="23"/>
      <c r="W127" s="22"/>
      <c r="X127" s="22"/>
      <c r="Y127" s="22"/>
    </row>
    <row r="128" spans="1:25" x14ac:dyDescent="0.2">
      <c r="A128" s="49"/>
      <c r="B128" s="22"/>
      <c r="C128" s="22"/>
      <c r="E128" s="7"/>
      <c r="F128" s="22"/>
      <c r="I128" s="7"/>
      <c r="J128" s="23"/>
      <c r="K128" s="22"/>
      <c r="L128" s="22"/>
      <c r="M128" s="22"/>
      <c r="P128" s="23"/>
      <c r="Q128" s="22"/>
      <c r="R128" s="22"/>
      <c r="S128" s="22"/>
      <c r="V128" s="23"/>
      <c r="W128" s="22"/>
      <c r="X128" s="22"/>
      <c r="Y128" s="22"/>
    </row>
    <row r="129" spans="1:25" x14ac:dyDescent="0.2">
      <c r="A129" s="49"/>
      <c r="B129" s="22"/>
      <c r="C129" s="22"/>
      <c r="E129" s="7"/>
      <c r="F129" s="22"/>
      <c r="I129" s="7"/>
      <c r="J129" s="23"/>
      <c r="K129" s="22"/>
      <c r="L129" s="22"/>
      <c r="M129" s="22"/>
      <c r="P129" s="23"/>
      <c r="Q129" s="22"/>
      <c r="R129" s="22"/>
      <c r="S129" s="22"/>
      <c r="V129" s="23"/>
      <c r="W129" s="22"/>
      <c r="X129" s="22"/>
      <c r="Y129" s="22"/>
    </row>
    <row r="130" spans="1:25" x14ac:dyDescent="0.2">
      <c r="A130" s="49"/>
      <c r="B130" s="22"/>
      <c r="C130" s="22"/>
      <c r="E130" s="7"/>
      <c r="F130" s="22"/>
      <c r="I130" s="7"/>
      <c r="J130" s="23"/>
      <c r="K130" s="22"/>
      <c r="L130" s="22"/>
      <c r="M130" s="22"/>
      <c r="P130" s="23"/>
      <c r="Q130" s="22"/>
      <c r="R130" s="22"/>
      <c r="S130" s="22"/>
      <c r="V130" s="23"/>
      <c r="W130" s="22"/>
      <c r="X130" s="22"/>
      <c r="Y130" s="22"/>
    </row>
    <row r="131" spans="1:25" x14ac:dyDescent="0.2">
      <c r="A131" s="49"/>
      <c r="B131" s="22"/>
      <c r="C131" s="22"/>
      <c r="E131" s="7"/>
      <c r="F131" s="22"/>
      <c r="I131" s="7"/>
      <c r="J131" s="23"/>
      <c r="K131" s="22"/>
      <c r="L131" s="22"/>
      <c r="M131" s="22"/>
      <c r="P131" s="23"/>
      <c r="Q131" s="22"/>
      <c r="R131" s="22"/>
      <c r="S131" s="22"/>
      <c r="V131" s="23"/>
      <c r="W131" s="22"/>
      <c r="X131" s="22"/>
      <c r="Y131" s="22"/>
    </row>
    <row r="132" spans="1:25" x14ac:dyDescent="0.2">
      <c r="A132" s="49"/>
      <c r="B132" s="22"/>
      <c r="C132" s="22"/>
      <c r="E132" s="7"/>
      <c r="F132" s="22"/>
      <c r="I132" s="7"/>
      <c r="J132" s="23"/>
      <c r="K132" s="22"/>
      <c r="L132" s="22"/>
      <c r="M132" s="22"/>
      <c r="P132" s="23"/>
      <c r="Q132" s="22"/>
      <c r="R132" s="22"/>
      <c r="S132" s="22"/>
      <c r="V132" s="23"/>
      <c r="W132" s="22"/>
      <c r="X132" s="22"/>
      <c r="Y132" s="22"/>
    </row>
    <row r="133" spans="1:25" x14ac:dyDescent="0.2">
      <c r="A133" s="49"/>
      <c r="B133" s="22"/>
      <c r="C133" s="22"/>
      <c r="E133" s="7"/>
      <c r="F133" s="22"/>
      <c r="I133" s="7"/>
      <c r="J133" s="23"/>
      <c r="K133" s="22"/>
      <c r="L133" s="22"/>
      <c r="M133" s="22"/>
      <c r="P133" s="23"/>
      <c r="Q133" s="22"/>
      <c r="R133" s="22"/>
      <c r="S133" s="22"/>
      <c r="V133" s="23"/>
      <c r="W133" s="22"/>
      <c r="X133" s="22"/>
      <c r="Y133" s="22"/>
    </row>
    <row r="134" spans="1:25" x14ac:dyDescent="0.2">
      <c r="A134" s="49"/>
      <c r="B134" s="22"/>
      <c r="C134" s="22"/>
      <c r="E134" s="7"/>
      <c r="F134" s="22"/>
      <c r="I134" s="7"/>
      <c r="J134" s="23"/>
      <c r="K134" s="22"/>
      <c r="L134" s="22"/>
      <c r="M134" s="22"/>
      <c r="P134" s="23"/>
      <c r="Q134" s="22"/>
      <c r="R134" s="22"/>
      <c r="S134" s="22"/>
      <c r="V134" s="23"/>
      <c r="W134" s="22"/>
      <c r="X134" s="22"/>
      <c r="Y134" s="22"/>
    </row>
    <row r="135" spans="1:25" x14ac:dyDescent="0.2">
      <c r="A135" s="49"/>
      <c r="B135" s="22"/>
      <c r="C135" s="22"/>
      <c r="E135" s="7"/>
      <c r="F135" s="22"/>
      <c r="I135" s="7"/>
      <c r="J135" s="23"/>
      <c r="K135" s="22"/>
      <c r="L135" s="22"/>
      <c r="M135" s="22"/>
      <c r="P135" s="23"/>
      <c r="Q135" s="22"/>
      <c r="R135" s="22"/>
      <c r="S135" s="22"/>
      <c r="V135" s="23"/>
      <c r="W135" s="22"/>
      <c r="X135" s="22"/>
      <c r="Y135" s="22"/>
    </row>
    <row r="136" spans="1:25" x14ac:dyDescent="0.2">
      <c r="A136" s="49"/>
      <c r="B136" s="22"/>
      <c r="C136" s="22"/>
      <c r="E136" s="7"/>
      <c r="F136" s="22"/>
      <c r="I136" s="7"/>
      <c r="J136" s="23"/>
      <c r="K136" s="22"/>
      <c r="L136" s="22"/>
      <c r="M136" s="22"/>
      <c r="P136" s="23"/>
      <c r="Q136" s="22"/>
      <c r="R136" s="22"/>
      <c r="S136" s="22"/>
      <c r="V136" s="23"/>
      <c r="W136" s="22"/>
      <c r="X136" s="22"/>
      <c r="Y136" s="22"/>
    </row>
    <row r="137" spans="1:25" x14ac:dyDescent="0.2">
      <c r="A137" s="49"/>
      <c r="B137" s="22"/>
      <c r="C137" s="22"/>
      <c r="E137" s="7"/>
      <c r="F137" s="22"/>
      <c r="I137" s="7"/>
      <c r="J137" s="23"/>
      <c r="K137" s="22"/>
      <c r="L137" s="22"/>
      <c r="M137" s="22"/>
      <c r="P137" s="23"/>
      <c r="Q137" s="22"/>
      <c r="R137" s="22"/>
      <c r="S137" s="22"/>
      <c r="V137" s="23"/>
      <c r="W137" s="22"/>
      <c r="X137" s="22"/>
      <c r="Y137" s="22"/>
    </row>
    <row r="138" spans="1:25" x14ac:dyDescent="0.2">
      <c r="A138" s="49"/>
      <c r="B138" s="22"/>
      <c r="C138" s="22"/>
      <c r="E138" s="7"/>
      <c r="F138" s="22"/>
      <c r="I138" s="7"/>
      <c r="J138" s="23"/>
      <c r="K138" s="22"/>
      <c r="L138" s="22"/>
      <c r="M138" s="22"/>
      <c r="P138" s="23"/>
      <c r="Q138" s="22"/>
      <c r="R138" s="22"/>
      <c r="S138" s="22"/>
      <c r="V138" s="23"/>
      <c r="W138" s="22"/>
      <c r="X138" s="22"/>
      <c r="Y138" s="22"/>
    </row>
    <row r="139" spans="1:25" x14ac:dyDescent="0.2">
      <c r="A139" s="49"/>
      <c r="B139" s="22"/>
      <c r="C139" s="22"/>
      <c r="E139" s="7"/>
      <c r="F139" s="22"/>
      <c r="I139" s="7"/>
      <c r="J139" s="23"/>
      <c r="K139" s="22"/>
      <c r="L139" s="22"/>
      <c r="M139" s="22"/>
      <c r="P139" s="23"/>
      <c r="Q139" s="22"/>
      <c r="R139" s="22"/>
      <c r="S139" s="22"/>
      <c r="V139" s="23"/>
      <c r="W139" s="22"/>
      <c r="X139" s="22"/>
      <c r="Y139" s="22"/>
    </row>
    <row r="140" spans="1:25" x14ac:dyDescent="0.2">
      <c r="A140" s="49"/>
      <c r="B140" s="22"/>
      <c r="C140" s="22"/>
      <c r="E140" s="7"/>
      <c r="F140" s="22"/>
      <c r="I140" s="7"/>
      <c r="J140" s="23"/>
      <c r="K140" s="22"/>
      <c r="L140" s="22"/>
      <c r="M140" s="22"/>
      <c r="P140" s="23"/>
      <c r="Q140" s="22"/>
      <c r="R140" s="22"/>
      <c r="S140" s="22"/>
      <c r="V140" s="23"/>
      <c r="W140" s="22"/>
      <c r="X140" s="22"/>
      <c r="Y140" s="22"/>
    </row>
    <row r="141" spans="1:25" x14ac:dyDescent="0.2">
      <c r="A141" s="49"/>
      <c r="B141" s="22"/>
      <c r="C141" s="22"/>
      <c r="E141" s="7"/>
      <c r="F141" s="22"/>
      <c r="I141" s="7"/>
      <c r="J141" s="23"/>
      <c r="K141" s="22"/>
      <c r="L141" s="22"/>
      <c r="M141" s="22"/>
      <c r="P141" s="23"/>
      <c r="Q141" s="22"/>
      <c r="R141" s="22"/>
      <c r="S141" s="22"/>
      <c r="V141" s="23"/>
      <c r="W141" s="22"/>
      <c r="X141" s="22"/>
      <c r="Y141" s="22"/>
    </row>
    <row r="142" spans="1:25" x14ac:dyDescent="0.2">
      <c r="A142" s="49"/>
      <c r="B142" s="22"/>
      <c r="C142" s="22"/>
      <c r="E142" s="7"/>
      <c r="F142" s="22"/>
      <c r="I142" s="7"/>
      <c r="J142" s="23"/>
      <c r="K142" s="22"/>
      <c r="L142" s="22"/>
      <c r="M142" s="22"/>
      <c r="P142" s="23"/>
      <c r="Q142" s="22"/>
      <c r="R142" s="22"/>
      <c r="S142" s="22"/>
      <c r="V142" s="23"/>
      <c r="W142" s="22"/>
      <c r="X142" s="22"/>
      <c r="Y142" s="22"/>
    </row>
    <row r="143" spans="1:25" x14ac:dyDescent="0.2">
      <c r="A143" s="49"/>
      <c r="B143" s="22"/>
      <c r="C143" s="22"/>
      <c r="E143" s="7"/>
      <c r="F143" s="22"/>
      <c r="I143" s="7"/>
      <c r="J143" s="23"/>
      <c r="K143" s="22"/>
      <c r="L143" s="22"/>
      <c r="M143" s="22"/>
      <c r="P143" s="23"/>
      <c r="Q143" s="22"/>
      <c r="R143" s="22"/>
      <c r="S143" s="22"/>
      <c r="V143" s="23"/>
      <c r="W143" s="22"/>
      <c r="X143" s="22"/>
      <c r="Y143" s="22"/>
    </row>
    <row r="144" spans="1:25" x14ac:dyDescent="0.2">
      <c r="A144" s="49"/>
      <c r="B144" s="22"/>
      <c r="C144" s="22"/>
      <c r="E144" s="7"/>
      <c r="F144" s="22"/>
      <c r="I144" s="7"/>
      <c r="J144" s="23"/>
      <c r="K144" s="22"/>
      <c r="L144" s="22"/>
      <c r="M144" s="22"/>
      <c r="P144" s="23"/>
      <c r="Q144" s="22"/>
      <c r="R144" s="22"/>
      <c r="S144" s="22"/>
      <c r="V144" s="23"/>
      <c r="W144" s="22"/>
      <c r="X144" s="22"/>
      <c r="Y144" s="22"/>
    </row>
    <row r="145" spans="1:25" x14ac:dyDescent="0.2">
      <c r="A145" s="49"/>
      <c r="B145" s="22"/>
      <c r="C145" s="22"/>
      <c r="E145" s="7"/>
      <c r="F145" s="22"/>
      <c r="I145" s="7"/>
      <c r="J145" s="23"/>
      <c r="K145" s="22"/>
      <c r="L145" s="22"/>
      <c r="M145" s="22"/>
      <c r="P145" s="23"/>
      <c r="Q145" s="22"/>
      <c r="R145" s="22"/>
      <c r="S145" s="22"/>
      <c r="V145" s="23"/>
      <c r="W145" s="22"/>
      <c r="X145" s="22"/>
      <c r="Y145" s="22"/>
    </row>
    <row r="146" spans="1:25" x14ac:dyDescent="0.2">
      <c r="A146" s="49"/>
      <c r="B146" s="22"/>
      <c r="C146" s="22"/>
      <c r="E146" s="7"/>
      <c r="F146" s="22"/>
      <c r="I146" s="7"/>
      <c r="J146" s="23"/>
      <c r="K146" s="22"/>
      <c r="L146" s="22"/>
      <c r="M146" s="22"/>
      <c r="P146" s="23"/>
      <c r="Q146" s="22"/>
      <c r="R146" s="22"/>
      <c r="S146" s="22"/>
      <c r="V146" s="23"/>
      <c r="W146" s="22"/>
      <c r="X146" s="22"/>
      <c r="Y146" s="22"/>
    </row>
    <row r="147" spans="1:25" x14ac:dyDescent="0.2">
      <c r="A147" s="49"/>
      <c r="B147" s="22"/>
      <c r="C147" s="22"/>
      <c r="E147" s="7"/>
      <c r="F147" s="22"/>
      <c r="I147" s="7"/>
      <c r="J147" s="23"/>
      <c r="K147" s="22"/>
      <c r="L147" s="22"/>
      <c r="M147" s="22"/>
      <c r="P147" s="23"/>
      <c r="Q147" s="22"/>
      <c r="R147" s="22"/>
      <c r="S147" s="22"/>
      <c r="V147" s="23"/>
      <c r="W147" s="22"/>
      <c r="X147" s="22"/>
      <c r="Y147" s="22"/>
    </row>
    <row r="148" spans="1:25" x14ac:dyDescent="0.2">
      <c r="A148" s="49"/>
      <c r="B148" s="22"/>
      <c r="C148" s="22"/>
      <c r="E148" s="7"/>
      <c r="F148" s="22"/>
      <c r="I148" s="7"/>
      <c r="J148" s="23"/>
      <c r="K148" s="22"/>
      <c r="L148" s="22"/>
      <c r="M148" s="22"/>
      <c r="P148" s="23"/>
      <c r="Q148" s="22"/>
      <c r="R148" s="22"/>
      <c r="S148" s="22"/>
      <c r="V148" s="23"/>
      <c r="W148" s="22"/>
      <c r="X148" s="22"/>
      <c r="Y148" s="22"/>
    </row>
    <row r="149" spans="1:25" x14ac:dyDescent="0.2">
      <c r="A149" s="49"/>
      <c r="B149" s="22"/>
      <c r="C149" s="22"/>
      <c r="E149" s="7"/>
      <c r="F149" s="22"/>
      <c r="I149" s="7"/>
      <c r="J149" s="23"/>
      <c r="K149" s="22"/>
      <c r="L149" s="22"/>
      <c r="M149" s="22"/>
      <c r="P149" s="23"/>
      <c r="Q149" s="22"/>
      <c r="R149" s="22"/>
      <c r="S149" s="22"/>
      <c r="V149" s="23"/>
      <c r="W149" s="22"/>
      <c r="X149" s="22"/>
      <c r="Y149" s="22"/>
    </row>
    <row r="150" spans="1:25" x14ac:dyDescent="0.2">
      <c r="A150" s="49"/>
      <c r="B150" s="22"/>
      <c r="C150" s="22"/>
      <c r="E150" s="7"/>
      <c r="F150" s="22"/>
      <c r="I150" s="7"/>
      <c r="J150" s="23"/>
      <c r="K150" s="22"/>
      <c r="L150" s="22"/>
      <c r="M150" s="22"/>
      <c r="P150" s="23"/>
      <c r="Q150" s="22"/>
      <c r="R150" s="22"/>
      <c r="S150" s="22"/>
      <c r="V150" s="23"/>
      <c r="W150" s="22"/>
      <c r="X150" s="22"/>
      <c r="Y150" s="22"/>
    </row>
    <row r="151" spans="1:25" x14ac:dyDescent="0.2">
      <c r="A151" s="49"/>
      <c r="B151" s="22"/>
      <c r="C151" s="22"/>
      <c r="E151" s="7"/>
      <c r="F151" s="22"/>
      <c r="I151" s="7"/>
      <c r="J151" s="23"/>
      <c r="K151" s="22"/>
      <c r="L151" s="22"/>
      <c r="M151" s="22"/>
      <c r="P151" s="23"/>
      <c r="Q151" s="22"/>
      <c r="R151" s="22"/>
      <c r="S151" s="22"/>
      <c r="V151" s="23"/>
      <c r="W151" s="22"/>
      <c r="X151" s="22"/>
      <c r="Y151" s="22"/>
    </row>
    <row r="152" spans="1:25" x14ac:dyDescent="0.2">
      <c r="A152" s="49"/>
      <c r="B152" s="22"/>
      <c r="C152" s="22"/>
      <c r="E152" s="7"/>
      <c r="F152" s="22"/>
      <c r="I152" s="7"/>
      <c r="J152" s="23"/>
      <c r="K152" s="22"/>
      <c r="L152" s="22"/>
      <c r="M152" s="22"/>
      <c r="P152" s="23"/>
      <c r="Q152" s="22"/>
      <c r="R152" s="22"/>
      <c r="S152" s="22"/>
      <c r="V152" s="23"/>
      <c r="W152" s="22"/>
      <c r="X152" s="22"/>
      <c r="Y152" s="22"/>
    </row>
    <row r="153" spans="1:25" x14ac:dyDescent="0.2">
      <c r="A153" s="49"/>
      <c r="B153" s="22"/>
      <c r="C153" s="22"/>
      <c r="E153" s="7"/>
      <c r="F153" s="22"/>
      <c r="I153" s="7"/>
      <c r="J153" s="23"/>
      <c r="K153" s="22"/>
      <c r="L153" s="22"/>
      <c r="M153" s="22"/>
      <c r="P153" s="23"/>
      <c r="Q153" s="22"/>
      <c r="R153" s="22"/>
      <c r="S153" s="22"/>
      <c r="V153" s="23"/>
      <c r="W153" s="22"/>
      <c r="X153" s="22"/>
      <c r="Y153" s="22"/>
    </row>
    <row r="154" spans="1:25" x14ac:dyDescent="0.2">
      <c r="A154" s="49"/>
      <c r="B154" s="22"/>
      <c r="C154" s="22"/>
      <c r="E154" s="7"/>
      <c r="F154" s="22"/>
      <c r="I154" s="7"/>
      <c r="J154" s="23"/>
      <c r="K154" s="22"/>
      <c r="L154" s="22"/>
      <c r="M154" s="22"/>
      <c r="P154" s="23"/>
      <c r="Q154" s="22"/>
      <c r="R154" s="22"/>
      <c r="S154" s="22"/>
      <c r="V154" s="23"/>
      <c r="W154" s="22"/>
      <c r="X154" s="22"/>
      <c r="Y154" s="22"/>
    </row>
    <row r="155" spans="1:25" x14ac:dyDescent="0.2">
      <c r="A155" s="49"/>
      <c r="B155" s="22"/>
      <c r="C155" s="22"/>
      <c r="E155" s="7"/>
      <c r="F155" s="22"/>
      <c r="I155" s="7"/>
      <c r="J155" s="23"/>
      <c r="K155" s="22"/>
      <c r="L155" s="22"/>
      <c r="M155" s="22"/>
      <c r="P155" s="23"/>
      <c r="Q155" s="22"/>
      <c r="R155" s="22"/>
      <c r="S155" s="22"/>
      <c r="V155" s="23"/>
      <c r="W155" s="22"/>
      <c r="X155" s="22"/>
      <c r="Y155" s="22"/>
    </row>
    <row r="156" spans="1:25" x14ac:dyDescent="0.2">
      <c r="A156" s="49"/>
      <c r="B156" s="22"/>
      <c r="C156" s="22"/>
      <c r="E156" s="7"/>
      <c r="F156" s="22"/>
      <c r="I156" s="7"/>
      <c r="J156" s="23"/>
      <c r="K156" s="22"/>
      <c r="L156" s="22"/>
      <c r="M156" s="22"/>
      <c r="P156" s="23"/>
      <c r="Q156" s="22"/>
      <c r="R156" s="22"/>
      <c r="S156" s="22"/>
      <c r="V156" s="23"/>
      <c r="W156" s="22"/>
      <c r="X156" s="22"/>
      <c r="Y156" s="22"/>
    </row>
    <row r="157" spans="1:25" x14ac:dyDescent="0.2">
      <c r="A157" s="49"/>
      <c r="B157" s="22"/>
      <c r="C157" s="22"/>
      <c r="E157" s="7"/>
      <c r="F157" s="22"/>
      <c r="I157" s="7"/>
      <c r="J157" s="23"/>
      <c r="K157" s="22"/>
      <c r="L157" s="22"/>
      <c r="M157" s="22"/>
      <c r="P157" s="23"/>
      <c r="Q157" s="22"/>
      <c r="R157" s="22"/>
      <c r="S157" s="22"/>
      <c r="V157" s="23"/>
      <c r="W157" s="22"/>
      <c r="X157" s="22"/>
      <c r="Y157" s="22"/>
    </row>
    <row r="158" spans="1:25" x14ac:dyDescent="0.2">
      <c r="A158" s="49"/>
      <c r="B158" s="22"/>
      <c r="C158" s="22"/>
      <c r="E158" s="7"/>
      <c r="F158" s="22"/>
      <c r="I158" s="7"/>
      <c r="J158" s="23"/>
      <c r="K158" s="22"/>
      <c r="L158" s="22"/>
      <c r="M158" s="22"/>
      <c r="P158" s="23"/>
      <c r="Q158" s="22"/>
      <c r="R158" s="22"/>
      <c r="S158" s="22"/>
      <c r="V158" s="23"/>
      <c r="W158" s="22"/>
      <c r="X158" s="22"/>
      <c r="Y158" s="22"/>
    </row>
    <row r="159" spans="1:25" x14ac:dyDescent="0.2">
      <c r="A159" s="49"/>
      <c r="B159" s="22"/>
      <c r="C159" s="22"/>
      <c r="E159" s="7"/>
      <c r="F159" s="22"/>
      <c r="I159" s="7"/>
      <c r="J159" s="23"/>
      <c r="K159" s="22"/>
      <c r="L159" s="22"/>
      <c r="M159" s="22"/>
      <c r="P159" s="23"/>
      <c r="Q159" s="22"/>
      <c r="R159" s="22"/>
      <c r="S159" s="22"/>
      <c r="V159" s="23"/>
      <c r="W159" s="22"/>
      <c r="X159" s="22"/>
      <c r="Y159" s="22"/>
    </row>
    <row r="160" spans="1:25" x14ac:dyDescent="0.2">
      <c r="A160" s="49"/>
      <c r="B160" s="22"/>
      <c r="C160" s="22"/>
      <c r="E160" s="7"/>
      <c r="F160" s="22"/>
      <c r="I160" s="7"/>
      <c r="J160" s="23"/>
      <c r="K160" s="22"/>
      <c r="L160" s="22"/>
      <c r="M160" s="22"/>
      <c r="P160" s="23"/>
      <c r="Q160" s="22"/>
      <c r="R160" s="22"/>
      <c r="S160" s="22"/>
      <c r="V160" s="23"/>
      <c r="W160" s="22"/>
      <c r="X160" s="22"/>
      <c r="Y160" s="22"/>
    </row>
    <row r="161" spans="1:25" x14ac:dyDescent="0.2">
      <c r="A161" s="49"/>
      <c r="B161" s="22"/>
      <c r="C161" s="22"/>
      <c r="E161" s="7"/>
      <c r="F161" s="22"/>
      <c r="I161" s="7"/>
      <c r="J161" s="23"/>
      <c r="K161" s="22"/>
      <c r="L161" s="22"/>
      <c r="M161" s="22"/>
      <c r="P161" s="23"/>
      <c r="Q161" s="22"/>
      <c r="R161" s="22"/>
      <c r="S161" s="22"/>
      <c r="V161" s="23"/>
      <c r="W161" s="22"/>
      <c r="X161" s="22"/>
      <c r="Y161" s="22"/>
    </row>
    <row r="162" spans="1:25" x14ac:dyDescent="0.2">
      <c r="A162" s="49"/>
      <c r="B162" s="22"/>
      <c r="C162" s="22"/>
      <c r="E162" s="7"/>
      <c r="F162" s="22"/>
      <c r="I162" s="7"/>
      <c r="J162" s="23"/>
      <c r="K162" s="22"/>
      <c r="L162" s="22"/>
      <c r="M162" s="22"/>
      <c r="P162" s="23"/>
      <c r="Q162" s="22"/>
      <c r="R162" s="22"/>
      <c r="S162" s="22"/>
      <c r="V162" s="23"/>
      <c r="W162" s="22"/>
      <c r="X162" s="22"/>
      <c r="Y162" s="22"/>
    </row>
    <row r="163" spans="1:25" x14ac:dyDescent="0.2">
      <c r="A163" s="49"/>
      <c r="B163" s="22"/>
      <c r="C163" s="22"/>
      <c r="E163" s="7"/>
      <c r="F163" s="22"/>
      <c r="I163" s="7"/>
      <c r="J163" s="23"/>
      <c r="K163" s="22"/>
      <c r="L163" s="22"/>
      <c r="M163" s="22"/>
      <c r="P163" s="23"/>
      <c r="Q163" s="22"/>
      <c r="R163" s="22"/>
      <c r="S163" s="22"/>
      <c r="V163" s="23"/>
      <c r="W163" s="22"/>
      <c r="X163" s="22"/>
      <c r="Y163" s="22"/>
    </row>
    <row r="164" spans="1:25" x14ac:dyDescent="0.2">
      <c r="A164" s="49"/>
      <c r="B164" s="22"/>
      <c r="C164" s="22"/>
      <c r="E164" s="7"/>
      <c r="F164" s="22"/>
      <c r="I164" s="7"/>
      <c r="J164" s="23"/>
      <c r="K164" s="22"/>
      <c r="L164" s="22"/>
      <c r="M164" s="22"/>
      <c r="P164" s="23"/>
      <c r="Q164" s="22"/>
      <c r="R164" s="22"/>
      <c r="S164" s="22"/>
      <c r="V164" s="23"/>
      <c r="W164" s="22"/>
      <c r="X164" s="22"/>
      <c r="Y164" s="22"/>
    </row>
    <row r="165" spans="1:25" x14ac:dyDescent="0.2">
      <c r="A165" s="49"/>
      <c r="B165" s="22"/>
      <c r="C165" s="22"/>
      <c r="E165" s="7"/>
      <c r="F165" s="22"/>
      <c r="I165" s="7"/>
      <c r="J165" s="23"/>
      <c r="K165" s="22"/>
      <c r="L165" s="22"/>
      <c r="M165" s="22"/>
      <c r="P165" s="23"/>
      <c r="Q165" s="22"/>
      <c r="R165" s="22"/>
      <c r="S165" s="22"/>
      <c r="V165" s="23"/>
      <c r="W165" s="22"/>
      <c r="X165" s="22"/>
      <c r="Y165" s="22"/>
    </row>
    <row r="166" spans="1:25" x14ac:dyDescent="0.2">
      <c r="A166" s="49"/>
      <c r="B166" s="22"/>
      <c r="C166" s="22"/>
      <c r="E166" s="7"/>
      <c r="F166" s="22"/>
      <c r="I166" s="7"/>
      <c r="J166" s="23"/>
      <c r="K166" s="22"/>
      <c r="L166" s="22"/>
      <c r="M166" s="22"/>
      <c r="P166" s="23"/>
      <c r="Q166" s="22"/>
      <c r="R166" s="22"/>
      <c r="S166" s="22"/>
      <c r="V166" s="23"/>
      <c r="W166" s="22"/>
      <c r="X166" s="22"/>
      <c r="Y166" s="22"/>
    </row>
    <row r="167" spans="1:25" x14ac:dyDescent="0.2">
      <c r="A167" s="49"/>
      <c r="B167" s="22"/>
      <c r="C167" s="22"/>
      <c r="E167" s="7"/>
      <c r="F167" s="22"/>
      <c r="I167" s="7"/>
      <c r="J167" s="23"/>
      <c r="K167" s="22"/>
      <c r="L167" s="22"/>
      <c r="M167" s="22"/>
      <c r="P167" s="23"/>
      <c r="Q167" s="22"/>
      <c r="R167" s="22"/>
      <c r="S167" s="22"/>
      <c r="V167" s="23"/>
      <c r="W167" s="22"/>
      <c r="X167" s="22"/>
      <c r="Y167" s="22"/>
    </row>
    <row r="168" spans="1:25" x14ac:dyDescent="0.2">
      <c r="A168" s="49"/>
      <c r="B168" s="22"/>
      <c r="C168" s="22"/>
      <c r="E168" s="7"/>
      <c r="F168" s="22"/>
      <c r="I168" s="7"/>
      <c r="J168" s="23"/>
      <c r="K168" s="22"/>
      <c r="L168" s="22"/>
      <c r="M168" s="22"/>
      <c r="P168" s="23"/>
      <c r="Q168" s="22"/>
      <c r="R168" s="22"/>
      <c r="S168" s="22"/>
      <c r="V168" s="23"/>
      <c r="W168" s="22"/>
      <c r="X168" s="22"/>
      <c r="Y168" s="22"/>
    </row>
    <row r="169" spans="1:25" x14ac:dyDescent="0.2">
      <c r="A169" s="49"/>
      <c r="B169" s="22"/>
      <c r="C169" s="22"/>
      <c r="E169" s="7"/>
      <c r="F169" s="22"/>
      <c r="I169" s="7"/>
      <c r="J169" s="23"/>
      <c r="K169" s="22"/>
      <c r="L169" s="22"/>
      <c r="M169" s="22"/>
      <c r="P169" s="23"/>
      <c r="Q169" s="22"/>
      <c r="R169" s="22"/>
      <c r="S169" s="22"/>
      <c r="V169" s="23"/>
      <c r="W169" s="22"/>
      <c r="X169" s="22"/>
      <c r="Y169" s="22"/>
    </row>
    <row r="170" spans="1:25" x14ac:dyDescent="0.2">
      <c r="A170" s="49"/>
      <c r="B170" s="22"/>
      <c r="C170" s="22"/>
      <c r="E170" s="7"/>
      <c r="F170" s="22"/>
      <c r="I170" s="7"/>
      <c r="J170" s="23"/>
      <c r="K170" s="22"/>
      <c r="L170" s="22"/>
      <c r="M170" s="22"/>
      <c r="P170" s="23"/>
      <c r="Q170" s="22"/>
      <c r="R170" s="22"/>
      <c r="S170" s="22"/>
      <c r="V170" s="23"/>
      <c r="W170" s="22"/>
      <c r="X170" s="22"/>
      <c r="Y170" s="22"/>
    </row>
    <row r="171" spans="1:25" x14ac:dyDescent="0.2">
      <c r="A171" s="49"/>
      <c r="B171" s="22"/>
      <c r="C171" s="22"/>
      <c r="E171" s="7"/>
      <c r="F171" s="22"/>
      <c r="I171" s="7"/>
      <c r="J171" s="23"/>
      <c r="K171" s="22"/>
      <c r="L171" s="22"/>
      <c r="M171" s="22"/>
      <c r="P171" s="23"/>
      <c r="Q171" s="22"/>
      <c r="R171" s="22"/>
      <c r="S171" s="22"/>
      <c r="V171" s="23"/>
      <c r="W171" s="22"/>
      <c r="X171" s="22"/>
      <c r="Y171" s="22"/>
    </row>
    <row r="172" spans="1:25" x14ac:dyDescent="0.2">
      <c r="A172" s="49"/>
      <c r="B172" s="22"/>
      <c r="C172" s="22"/>
      <c r="E172" s="7"/>
      <c r="F172" s="22"/>
      <c r="I172" s="7"/>
      <c r="J172" s="23"/>
      <c r="K172" s="22"/>
      <c r="L172" s="22"/>
      <c r="M172" s="22"/>
      <c r="P172" s="23"/>
      <c r="Q172" s="22"/>
      <c r="R172" s="22"/>
      <c r="S172" s="22"/>
      <c r="V172" s="23"/>
      <c r="W172" s="22"/>
      <c r="X172" s="22"/>
      <c r="Y172" s="22"/>
    </row>
    <row r="173" spans="1:25" x14ac:dyDescent="0.2">
      <c r="A173" s="49"/>
      <c r="B173" s="22"/>
      <c r="C173" s="22"/>
      <c r="E173" s="7"/>
      <c r="F173" s="22"/>
      <c r="I173" s="7"/>
      <c r="J173" s="23"/>
      <c r="K173" s="22"/>
      <c r="L173" s="22"/>
      <c r="M173" s="22"/>
      <c r="P173" s="23"/>
      <c r="Q173" s="22"/>
      <c r="R173" s="22"/>
      <c r="S173" s="22"/>
      <c r="V173" s="23"/>
      <c r="W173" s="22"/>
      <c r="X173" s="22"/>
      <c r="Y173" s="22"/>
    </row>
    <row r="174" spans="1:25" x14ac:dyDescent="0.2">
      <c r="A174" s="49"/>
      <c r="B174" s="22"/>
      <c r="C174" s="22"/>
      <c r="E174" s="7"/>
      <c r="F174" s="22"/>
      <c r="I174" s="7"/>
      <c r="J174" s="23"/>
      <c r="K174" s="22"/>
      <c r="L174" s="22"/>
      <c r="M174" s="22"/>
      <c r="P174" s="23"/>
      <c r="Q174" s="22"/>
      <c r="R174" s="22"/>
      <c r="S174" s="22"/>
      <c r="V174" s="23"/>
      <c r="W174" s="22"/>
      <c r="X174" s="22"/>
      <c r="Y174" s="22"/>
    </row>
    <row r="175" spans="1:25" x14ac:dyDescent="0.2">
      <c r="A175" s="49"/>
      <c r="B175" s="22"/>
      <c r="C175" s="22"/>
      <c r="E175" s="7"/>
      <c r="F175" s="22"/>
      <c r="I175" s="7"/>
      <c r="J175" s="23"/>
      <c r="K175" s="22"/>
      <c r="L175" s="22"/>
      <c r="M175" s="22"/>
      <c r="P175" s="23"/>
      <c r="Q175" s="22"/>
      <c r="R175" s="22"/>
      <c r="S175" s="22"/>
      <c r="V175" s="23"/>
      <c r="W175" s="22"/>
      <c r="X175" s="22"/>
      <c r="Y175" s="22"/>
    </row>
    <row r="176" spans="1:25" x14ac:dyDescent="0.2">
      <c r="A176" s="49"/>
      <c r="B176" s="22"/>
      <c r="C176" s="22"/>
      <c r="E176" s="7"/>
      <c r="F176" s="22"/>
      <c r="I176" s="7"/>
      <c r="J176" s="23"/>
      <c r="K176" s="22"/>
      <c r="L176" s="22"/>
      <c r="M176" s="22"/>
      <c r="P176" s="23"/>
      <c r="Q176" s="22"/>
      <c r="R176" s="22"/>
      <c r="S176" s="22"/>
      <c r="V176" s="23"/>
      <c r="W176" s="22"/>
      <c r="X176" s="22"/>
      <c r="Y176" s="22"/>
    </row>
    <row r="177" spans="1:25" x14ac:dyDescent="0.2">
      <c r="A177" s="49"/>
      <c r="B177" s="22"/>
      <c r="C177" s="22"/>
      <c r="E177" s="7"/>
      <c r="F177" s="22"/>
      <c r="I177" s="7"/>
      <c r="J177" s="23"/>
      <c r="K177" s="22"/>
      <c r="L177" s="22"/>
      <c r="M177" s="22"/>
      <c r="P177" s="23"/>
      <c r="Q177" s="22"/>
      <c r="R177" s="22"/>
      <c r="S177" s="22"/>
      <c r="V177" s="23"/>
      <c r="W177" s="22"/>
      <c r="X177" s="22"/>
      <c r="Y177" s="22"/>
    </row>
    <row r="178" spans="1:25" x14ac:dyDescent="0.2">
      <c r="A178" s="49"/>
      <c r="B178" s="22"/>
      <c r="C178" s="22"/>
      <c r="E178" s="7"/>
      <c r="F178" s="22"/>
      <c r="I178" s="7"/>
      <c r="J178" s="23"/>
      <c r="K178" s="22"/>
      <c r="L178" s="22"/>
      <c r="M178" s="22"/>
      <c r="P178" s="23"/>
      <c r="Q178" s="22"/>
      <c r="R178" s="22"/>
      <c r="S178" s="22"/>
      <c r="V178" s="23"/>
      <c r="W178" s="22"/>
      <c r="X178" s="22"/>
      <c r="Y178" s="22"/>
    </row>
    <row r="179" spans="1:25" x14ac:dyDescent="0.2">
      <c r="A179" s="49"/>
      <c r="B179" s="22"/>
      <c r="C179" s="22"/>
      <c r="E179" s="7"/>
      <c r="F179" s="22"/>
      <c r="I179" s="7"/>
      <c r="J179" s="23"/>
      <c r="K179" s="22"/>
      <c r="L179" s="22"/>
      <c r="M179" s="22"/>
      <c r="P179" s="23"/>
      <c r="Q179" s="22"/>
      <c r="R179" s="22"/>
      <c r="S179" s="22"/>
      <c r="V179" s="23"/>
      <c r="W179" s="22"/>
      <c r="X179" s="22"/>
      <c r="Y179" s="22"/>
    </row>
    <row r="180" spans="1:25" x14ac:dyDescent="0.2">
      <c r="A180" s="49"/>
      <c r="B180" s="22"/>
      <c r="C180" s="22"/>
      <c r="E180" s="7"/>
      <c r="F180" s="22"/>
      <c r="I180" s="7"/>
      <c r="J180" s="23"/>
      <c r="K180" s="22"/>
      <c r="L180" s="22"/>
      <c r="M180" s="22"/>
      <c r="P180" s="23"/>
      <c r="Q180" s="22"/>
      <c r="R180" s="22"/>
      <c r="S180" s="22"/>
      <c r="V180" s="23"/>
      <c r="W180" s="22"/>
      <c r="X180" s="22"/>
      <c r="Y180" s="22"/>
    </row>
    <row r="181" spans="1:25" x14ac:dyDescent="0.2">
      <c r="A181" s="49"/>
      <c r="B181" s="22"/>
      <c r="C181" s="22"/>
      <c r="E181" s="7"/>
      <c r="F181" s="22"/>
      <c r="I181" s="7"/>
      <c r="J181" s="23"/>
      <c r="K181" s="22"/>
      <c r="L181" s="22"/>
      <c r="M181" s="22"/>
      <c r="P181" s="23"/>
      <c r="Q181" s="22"/>
      <c r="R181" s="22"/>
      <c r="S181" s="22"/>
      <c r="V181" s="23"/>
      <c r="W181" s="22"/>
      <c r="X181" s="22"/>
      <c r="Y181" s="22"/>
    </row>
    <row r="182" spans="1:25" x14ac:dyDescent="0.2">
      <c r="A182" s="49"/>
      <c r="B182" s="22"/>
      <c r="C182" s="22"/>
      <c r="E182" s="7"/>
      <c r="F182" s="22"/>
      <c r="I182" s="7"/>
      <c r="J182" s="23"/>
      <c r="K182" s="22"/>
      <c r="L182" s="22"/>
      <c r="M182" s="22"/>
      <c r="P182" s="23"/>
      <c r="Q182" s="22"/>
      <c r="R182" s="22"/>
      <c r="S182" s="22"/>
      <c r="V182" s="23"/>
      <c r="W182" s="22"/>
      <c r="X182" s="22"/>
      <c r="Y182" s="22"/>
    </row>
    <row r="183" spans="1:25" x14ac:dyDescent="0.2">
      <c r="A183" s="49"/>
      <c r="B183" s="22"/>
      <c r="C183" s="22"/>
      <c r="E183" s="7"/>
      <c r="F183" s="22"/>
      <c r="I183" s="7"/>
      <c r="J183" s="23"/>
      <c r="K183" s="22"/>
      <c r="L183" s="22"/>
      <c r="M183" s="22"/>
      <c r="P183" s="23"/>
      <c r="Q183" s="22"/>
      <c r="R183" s="22"/>
      <c r="S183" s="22"/>
      <c r="V183" s="23"/>
      <c r="W183" s="22"/>
      <c r="X183" s="22"/>
      <c r="Y183" s="22"/>
    </row>
    <row r="184" spans="1:25" x14ac:dyDescent="0.2">
      <c r="A184" s="49"/>
      <c r="B184" s="22"/>
      <c r="C184" s="22"/>
      <c r="E184" s="7"/>
      <c r="F184" s="22"/>
      <c r="I184" s="7"/>
      <c r="J184" s="23"/>
      <c r="K184" s="22"/>
      <c r="L184" s="22"/>
      <c r="M184" s="22"/>
      <c r="P184" s="23"/>
      <c r="Q184" s="22"/>
      <c r="R184" s="22"/>
      <c r="S184" s="22"/>
      <c r="V184" s="23"/>
      <c r="W184" s="22"/>
      <c r="X184" s="22"/>
      <c r="Y184" s="22"/>
    </row>
    <row r="185" spans="1:25" x14ac:dyDescent="0.2">
      <c r="A185" s="49"/>
      <c r="B185" s="22"/>
      <c r="C185" s="22"/>
      <c r="E185" s="7"/>
      <c r="F185" s="22"/>
      <c r="I185" s="7"/>
      <c r="J185" s="23"/>
      <c r="K185" s="22"/>
      <c r="L185" s="22"/>
      <c r="M185" s="22"/>
      <c r="P185" s="23"/>
      <c r="Q185" s="22"/>
      <c r="R185" s="22"/>
      <c r="S185" s="22"/>
      <c r="V185" s="23"/>
      <c r="W185" s="22"/>
      <c r="X185" s="22"/>
      <c r="Y185" s="22"/>
    </row>
    <row r="186" spans="1:25" x14ac:dyDescent="0.2">
      <c r="A186" s="49"/>
      <c r="B186" s="22"/>
      <c r="C186" s="22"/>
      <c r="E186" s="7"/>
      <c r="F186" s="22"/>
      <c r="I186" s="7"/>
      <c r="J186" s="23"/>
      <c r="K186" s="22"/>
      <c r="L186" s="22"/>
      <c r="M186" s="22"/>
      <c r="P186" s="23"/>
      <c r="Q186" s="22"/>
      <c r="R186" s="22"/>
      <c r="S186" s="22"/>
      <c r="V186" s="23"/>
      <c r="W186" s="22"/>
      <c r="X186" s="22"/>
      <c r="Y186" s="22"/>
    </row>
    <row r="187" spans="1:25" x14ac:dyDescent="0.2">
      <c r="A187" s="49"/>
      <c r="B187" s="22"/>
      <c r="C187" s="22"/>
      <c r="E187" s="7"/>
      <c r="F187" s="22"/>
      <c r="I187" s="7"/>
      <c r="J187" s="23"/>
      <c r="K187" s="22"/>
      <c r="L187" s="22"/>
      <c r="M187" s="22"/>
      <c r="P187" s="23"/>
      <c r="Q187" s="22"/>
      <c r="R187" s="22"/>
      <c r="S187" s="22"/>
      <c r="V187" s="23"/>
      <c r="W187" s="22"/>
      <c r="X187" s="22"/>
      <c r="Y187" s="22"/>
    </row>
    <row r="188" spans="1:25" x14ac:dyDescent="0.2">
      <c r="A188" s="49"/>
      <c r="B188" s="22"/>
      <c r="C188" s="22"/>
      <c r="E188" s="7"/>
      <c r="F188" s="22"/>
      <c r="I188" s="7"/>
      <c r="J188" s="23"/>
      <c r="K188" s="22"/>
      <c r="L188" s="22"/>
      <c r="M188" s="22"/>
      <c r="P188" s="23"/>
      <c r="Q188" s="22"/>
      <c r="R188" s="22"/>
      <c r="S188" s="22"/>
      <c r="V188" s="23"/>
      <c r="W188" s="22"/>
      <c r="X188" s="22"/>
      <c r="Y188" s="22"/>
    </row>
    <row r="189" spans="1:25" x14ac:dyDescent="0.2">
      <c r="A189" s="49"/>
      <c r="B189" s="22"/>
      <c r="C189" s="22"/>
      <c r="E189" s="7"/>
      <c r="F189" s="22"/>
      <c r="I189" s="7"/>
      <c r="J189" s="23"/>
      <c r="K189" s="22"/>
      <c r="L189" s="22"/>
      <c r="M189" s="22"/>
      <c r="P189" s="23"/>
      <c r="Q189" s="22"/>
      <c r="R189" s="22"/>
      <c r="S189" s="22"/>
      <c r="V189" s="23"/>
      <c r="W189" s="22"/>
      <c r="X189" s="22"/>
      <c r="Y189" s="22"/>
    </row>
    <row r="190" spans="1:25" x14ac:dyDescent="0.2">
      <c r="A190" s="49"/>
      <c r="B190" s="22"/>
      <c r="C190" s="22"/>
      <c r="E190" s="7"/>
      <c r="F190" s="22"/>
      <c r="I190" s="7"/>
      <c r="J190" s="23"/>
      <c r="K190" s="22"/>
      <c r="L190" s="22"/>
      <c r="M190" s="22"/>
      <c r="P190" s="23"/>
      <c r="Q190" s="22"/>
      <c r="R190" s="22"/>
      <c r="S190" s="22"/>
      <c r="V190" s="23"/>
      <c r="W190" s="22"/>
      <c r="X190" s="22"/>
      <c r="Y190" s="22"/>
    </row>
    <row r="191" spans="1:25" x14ac:dyDescent="0.2">
      <c r="A191" s="49"/>
      <c r="B191" s="22"/>
      <c r="C191" s="22"/>
      <c r="E191" s="7"/>
      <c r="F191" s="22"/>
      <c r="I191" s="7"/>
      <c r="J191" s="23"/>
      <c r="K191" s="22"/>
      <c r="L191" s="22"/>
      <c r="M191" s="22"/>
      <c r="P191" s="23"/>
      <c r="Q191" s="22"/>
      <c r="R191" s="22"/>
      <c r="S191" s="22"/>
      <c r="V191" s="23"/>
      <c r="W191" s="22"/>
      <c r="X191" s="22"/>
      <c r="Y191" s="22"/>
    </row>
    <row r="192" spans="1:25" x14ac:dyDescent="0.2">
      <c r="A192" s="49"/>
      <c r="B192" s="22"/>
      <c r="C192" s="22"/>
      <c r="E192" s="7"/>
      <c r="F192" s="22"/>
      <c r="I192" s="7"/>
      <c r="J192" s="23"/>
      <c r="K192" s="22"/>
      <c r="L192" s="22"/>
      <c r="M192" s="22"/>
      <c r="P192" s="23"/>
      <c r="Q192" s="22"/>
      <c r="R192" s="22"/>
      <c r="S192" s="22"/>
      <c r="V192" s="23"/>
      <c r="W192" s="22"/>
      <c r="X192" s="22"/>
      <c r="Y192" s="22"/>
    </row>
    <row r="193" spans="1:25" x14ac:dyDescent="0.2">
      <c r="A193" s="49"/>
      <c r="B193" s="22"/>
      <c r="C193" s="22"/>
      <c r="E193" s="7"/>
      <c r="F193" s="22"/>
      <c r="I193" s="7"/>
      <c r="J193" s="23"/>
      <c r="K193" s="22"/>
      <c r="L193" s="22"/>
      <c r="M193" s="22"/>
      <c r="P193" s="23"/>
      <c r="Q193" s="22"/>
      <c r="R193" s="22"/>
      <c r="S193" s="22"/>
      <c r="V193" s="23"/>
      <c r="W193" s="22"/>
      <c r="X193" s="22"/>
      <c r="Y193" s="22"/>
    </row>
    <row r="194" spans="1:25" x14ac:dyDescent="0.2">
      <c r="A194" s="49"/>
      <c r="B194" s="22"/>
      <c r="C194" s="22"/>
      <c r="E194" s="7"/>
      <c r="F194" s="22"/>
      <c r="I194" s="7"/>
      <c r="J194" s="23"/>
      <c r="K194" s="22"/>
      <c r="L194" s="22"/>
      <c r="M194" s="22"/>
      <c r="P194" s="23"/>
      <c r="Q194" s="22"/>
      <c r="R194" s="22"/>
      <c r="S194" s="22"/>
      <c r="V194" s="23"/>
      <c r="W194" s="22"/>
      <c r="X194" s="22"/>
      <c r="Y194" s="22"/>
    </row>
    <row r="195" spans="1:25" x14ac:dyDescent="0.2">
      <c r="A195" s="49"/>
      <c r="B195" s="22"/>
      <c r="C195" s="22"/>
      <c r="E195" s="7"/>
      <c r="F195" s="22"/>
      <c r="I195" s="7"/>
      <c r="J195" s="23"/>
      <c r="K195" s="22"/>
      <c r="L195" s="22"/>
      <c r="M195" s="22"/>
      <c r="P195" s="23"/>
      <c r="Q195" s="22"/>
      <c r="R195" s="22"/>
      <c r="S195" s="22"/>
      <c r="V195" s="23"/>
      <c r="W195" s="22"/>
      <c r="X195" s="22"/>
      <c r="Y195" s="22"/>
    </row>
    <row r="196" spans="1:25" x14ac:dyDescent="0.2">
      <c r="A196" s="49"/>
      <c r="B196" s="22"/>
      <c r="C196" s="22"/>
      <c r="E196" s="7"/>
      <c r="F196" s="22"/>
      <c r="I196" s="7"/>
      <c r="J196" s="23"/>
      <c r="K196" s="22"/>
      <c r="L196" s="22"/>
      <c r="M196" s="22"/>
      <c r="P196" s="23"/>
      <c r="Q196" s="22"/>
      <c r="R196" s="22"/>
      <c r="S196" s="22"/>
      <c r="V196" s="23"/>
      <c r="W196" s="22"/>
      <c r="X196" s="22"/>
      <c r="Y196" s="22"/>
    </row>
    <row r="197" spans="1:25" x14ac:dyDescent="0.2">
      <c r="A197" s="49"/>
      <c r="B197" s="22"/>
      <c r="C197" s="22"/>
      <c r="E197" s="7"/>
      <c r="F197" s="22"/>
      <c r="I197" s="7"/>
      <c r="J197" s="23"/>
      <c r="K197" s="22"/>
      <c r="L197" s="22"/>
      <c r="M197" s="22"/>
      <c r="P197" s="23"/>
      <c r="Q197" s="22"/>
      <c r="R197" s="22"/>
      <c r="S197" s="22"/>
      <c r="V197" s="23"/>
      <c r="W197" s="22"/>
      <c r="X197" s="22"/>
      <c r="Y197" s="22"/>
    </row>
    <row r="198" spans="1:25" x14ac:dyDescent="0.2">
      <c r="A198" s="49"/>
      <c r="B198" s="22"/>
      <c r="C198" s="22"/>
      <c r="E198" s="7"/>
      <c r="F198" s="22"/>
      <c r="I198" s="7"/>
      <c r="J198" s="23"/>
      <c r="K198" s="22"/>
      <c r="L198" s="22"/>
      <c r="M198" s="22"/>
      <c r="P198" s="23"/>
      <c r="Q198" s="22"/>
      <c r="R198" s="22"/>
      <c r="S198" s="22"/>
      <c r="V198" s="23"/>
      <c r="W198" s="22"/>
      <c r="X198" s="22"/>
      <c r="Y198" s="22"/>
    </row>
    <row r="199" spans="1:25" x14ac:dyDescent="0.2">
      <c r="A199" s="49"/>
      <c r="B199" s="22"/>
      <c r="C199" s="22"/>
      <c r="E199" s="7"/>
      <c r="F199" s="22"/>
      <c r="I199" s="7"/>
      <c r="J199" s="23"/>
      <c r="K199" s="22"/>
      <c r="L199" s="22"/>
      <c r="M199" s="22"/>
      <c r="P199" s="23"/>
      <c r="Q199" s="22"/>
      <c r="R199" s="22"/>
      <c r="S199" s="22"/>
      <c r="V199" s="23"/>
      <c r="W199" s="22"/>
      <c r="X199" s="22"/>
      <c r="Y199" s="22"/>
    </row>
    <row r="200" spans="1:25" x14ac:dyDescent="0.2">
      <c r="A200" s="49"/>
      <c r="B200" s="22"/>
      <c r="C200" s="22"/>
      <c r="E200" s="7"/>
      <c r="F200" s="22"/>
      <c r="I200" s="7"/>
      <c r="J200" s="23"/>
      <c r="K200" s="22"/>
      <c r="L200" s="22"/>
      <c r="M200" s="22"/>
      <c r="P200" s="23"/>
      <c r="Q200" s="22"/>
      <c r="R200" s="22"/>
      <c r="S200" s="22"/>
      <c r="V200" s="23"/>
      <c r="W200" s="22"/>
      <c r="X200" s="22"/>
      <c r="Y200" s="22"/>
    </row>
    <row r="201" spans="1:25" x14ac:dyDescent="0.2">
      <c r="A201" s="49"/>
      <c r="B201" s="22"/>
      <c r="C201" s="22"/>
      <c r="E201" s="7"/>
      <c r="F201" s="22"/>
      <c r="I201" s="7"/>
      <c r="J201" s="23"/>
      <c r="K201" s="22"/>
      <c r="L201" s="22"/>
      <c r="M201" s="22"/>
      <c r="P201" s="23"/>
      <c r="Q201" s="22"/>
      <c r="R201" s="22"/>
      <c r="S201" s="22"/>
      <c r="V201" s="23"/>
      <c r="W201" s="22"/>
      <c r="X201" s="22"/>
      <c r="Y201" s="22"/>
    </row>
    <row r="202" spans="1:25" x14ac:dyDescent="0.2">
      <c r="A202" s="49"/>
      <c r="B202" s="22"/>
      <c r="C202" s="22"/>
      <c r="E202" s="7"/>
      <c r="F202" s="22"/>
      <c r="I202" s="7"/>
      <c r="J202" s="23"/>
      <c r="K202" s="22"/>
      <c r="L202" s="22"/>
      <c r="M202" s="22"/>
      <c r="P202" s="23"/>
      <c r="Q202" s="22"/>
      <c r="R202" s="22"/>
      <c r="S202" s="22"/>
      <c r="V202" s="23"/>
      <c r="W202" s="22"/>
      <c r="X202" s="22"/>
      <c r="Y202" s="22"/>
    </row>
    <row r="203" spans="1:25" x14ac:dyDescent="0.2">
      <c r="A203" s="49"/>
      <c r="B203" s="22"/>
      <c r="C203" s="22"/>
      <c r="E203" s="7"/>
      <c r="F203" s="22"/>
      <c r="I203" s="7"/>
      <c r="J203" s="23"/>
      <c r="K203" s="22"/>
      <c r="L203" s="22"/>
      <c r="M203" s="22"/>
      <c r="P203" s="23"/>
      <c r="Q203" s="22"/>
      <c r="R203" s="22"/>
      <c r="S203" s="22"/>
      <c r="V203" s="23"/>
      <c r="W203" s="22"/>
      <c r="X203" s="22"/>
      <c r="Y203" s="22"/>
    </row>
    <row r="204" spans="1:25" x14ac:dyDescent="0.2">
      <c r="A204" s="49"/>
      <c r="B204" s="22"/>
      <c r="C204" s="22"/>
      <c r="E204" s="7"/>
      <c r="F204" s="22"/>
      <c r="I204" s="7"/>
      <c r="J204" s="23"/>
      <c r="K204" s="22"/>
      <c r="L204" s="22"/>
      <c r="M204" s="22"/>
      <c r="P204" s="23"/>
      <c r="Q204" s="22"/>
      <c r="R204" s="22"/>
      <c r="S204" s="22"/>
      <c r="V204" s="23"/>
      <c r="W204" s="22"/>
      <c r="X204" s="22"/>
      <c r="Y204" s="22"/>
    </row>
    <row r="205" spans="1:25" x14ac:dyDescent="0.2">
      <c r="A205" s="49"/>
      <c r="B205" s="22"/>
      <c r="C205" s="22"/>
      <c r="E205" s="7"/>
      <c r="F205" s="22"/>
      <c r="I205" s="7"/>
      <c r="J205" s="23"/>
      <c r="K205" s="22"/>
      <c r="L205" s="22"/>
      <c r="M205" s="22"/>
      <c r="P205" s="23"/>
      <c r="Q205" s="22"/>
      <c r="R205" s="22"/>
      <c r="S205" s="22"/>
      <c r="V205" s="23"/>
      <c r="W205" s="22"/>
      <c r="X205" s="22"/>
      <c r="Y205" s="22"/>
    </row>
    <row r="206" spans="1:25" x14ac:dyDescent="0.2">
      <c r="A206" s="49"/>
      <c r="B206" s="22"/>
      <c r="C206" s="22"/>
      <c r="E206" s="7"/>
      <c r="F206" s="22"/>
      <c r="I206" s="7"/>
      <c r="J206" s="23"/>
      <c r="K206" s="22"/>
      <c r="L206" s="22"/>
      <c r="M206" s="22"/>
      <c r="P206" s="23"/>
      <c r="Q206" s="22"/>
      <c r="R206" s="22"/>
      <c r="S206" s="22"/>
      <c r="V206" s="23"/>
      <c r="W206" s="22"/>
      <c r="X206" s="22"/>
      <c r="Y206" s="22"/>
    </row>
    <row r="207" spans="1:25" x14ac:dyDescent="0.2">
      <c r="A207" s="49"/>
      <c r="B207" s="22"/>
      <c r="C207" s="22"/>
      <c r="E207" s="7"/>
      <c r="F207" s="22"/>
      <c r="I207" s="7"/>
      <c r="J207" s="23"/>
      <c r="K207" s="22"/>
      <c r="L207" s="22"/>
      <c r="M207" s="22"/>
      <c r="P207" s="23"/>
      <c r="Q207" s="22"/>
      <c r="R207" s="22"/>
      <c r="S207" s="22"/>
      <c r="V207" s="23"/>
      <c r="W207" s="22"/>
      <c r="X207" s="22"/>
      <c r="Y207" s="22"/>
    </row>
    <row r="208" spans="1:25" x14ac:dyDescent="0.2">
      <c r="A208" s="49"/>
      <c r="B208" s="22"/>
      <c r="C208" s="22"/>
      <c r="E208" s="7"/>
      <c r="F208" s="22"/>
      <c r="I208" s="7"/>
      <c r="J208" s="23"/>
      <c r="K208" s="22"/>
      <c r="L208" s="22"/>
      <c r="M208" s="22"/>
      <c r="P208" s="23"/>
      <c r="Q208" s="22"/>
      <c r="R208" s="22"/>
      <c r="S208" s="22"/>
      <c r="V208" s="23"/>
      <c r="W208" s="22"/>
      <c r="X208" s="22"/>
      <c r="Y208" s="22"/>
    </row>
    <row r="209" spans="1:25" x14ac:dyDescent="0.2">
      <c r="A209" s="49"/>
      <c r="B209" s="22"/>
      <c r="C209" s="22"/>
      <c r="E209" s="7"/>
      <c r="F209" s="22"/>
      <c r="I209" s="7"/>
      <c r="J209" s="23"/>
      <c r="K209" s="22"/>
      <c r="L209" s="22"/>
      <c r="M209" s="22"/>
      <c r="P209" s="23"/>
      <c r="Q209" s="22"/>
      <c r="R209" s="22"/>
      <c r="S209" s="22"/>
      <c r="V209" s="23"/>
      <c r="W209" s="22"/>
      <c r="X209" s="22"/>
      <c r="Y209" s="22"/>
    </row>
    <row r="210" spans="1:25" x14ac:dyDescent="0.2">
      <c r="A210" s="49"/>
      <c r="B210" s="22"/>
      <c r="C210" s="22"/>
      <c r="E210" s="7"/>
      <c r="F210" s="22"/>
      <c r="I210" s="7"/>
      <c r="J210" s="23"/>
      <c r="K210" s="22"/>
      <c r="L210" s="22"/>
      <c r="M210" s="22"/>
      <c r="P210" s="23"/>
      <c r="Q210" s="22"/>
      <c r="R210" s="22"/>
      <c r="S210" s="22"/>
      <c r="V210" s="23"/>
      <c r="W210" s="22"/>
      <c r="X210" s="22"/>
      <c r="Y210" s="22"/>
    </row>
    <row r="211" spans="1:25" x14ac:dyDescent="0.2">
      <c r="A211" s="49"/>
      <c r="B211" s="22"/>
      <c r="C211" s="22"/>
      <c r="E211" s="7"/>
      <c r="F211" s="22"/>
      <c r="I211" s="7"/>
      <c r="J211" s="23"/>
      <c r="K211" s="22"/>
      <c r="L211" s="22"/>
      <c r="M211" s="22"/>
      <c r="P211" s="23"/>
      <c r="Q211" s="22"/>
      <c r="R211" s="22"/>
      <c r="S211" s="22"/>
      <c r="V211" s="23"/>
      <c r="W211" s="22"/>
      <c r="X211" s="22"/>
      <c r="Y211" s="22"/>
    </row>
    <row r="212" spans="1:25" x14ac:dyDescent="0.2">
      <c r="A212" s="49"/>
      <c r="B212" s="22"/>
      <c r="C212" s="22"/>
      <c r="E212" s="7"/>
      <c r="F212" s="22"/>
      <c r="I212" s="7"/>
      <c r="J212" s="23"/>
      <c r="K212" s="22"/>
      <c r="L212" s="22"/>
      <c r="M212" s="22"/>
      <c r="P212" s="23"/>
      <c r="Q212" s="22"/>
      <c r="R212" s="22"/>
      <c r="S212" s="22"/>
      <c r="V212" s="23"/>
      <c r="W212" s="22"/>
      <c r="X212" s="22"/>
      <c r="Y212" s="22"/>
    </row>
    <row r="213" spans="1:25" x14ac:dyDescent="0.2">
      <c r="A213" s="49"/>
      <c r="B213" s="22"/>
      <c r="C213" s="22"/>
      <c r="E213" s="7"/>
      <c r="F213" s="22"/>
      <c r="I213" s="7"/>
      <c r="J213" s="23"/>
      <c r="K213" s="22"/>
      <c r="L213" s="22"/>
      <c r="M213" s="22"/>
      <c r="P213" s="23"/>
      <c r="Q213" s="22"/>
      <c r="R213" s="22"/>
      <c r="S213" s="22"/>
      <c r="V213" s="23"/>
      <c r="W213" s="22"/>
      <c r="X213" s="22"/>
      <c r="Y213" s="22"/>
    </row>
    <row r="214" spans="1:25" x14ac:dyDescent="0.2">
      <c r="A214" s="49"/>
      <c r="B214" s="22"/>
      <c r="C214" s="22"/>
      <c r="E214" s="7"/>
      <c r="F214" s="22"/>
      <c r="I214" s="7"/>
      <c r="J214" s="23"/>
      <c r="K214" s="22"/>
      <c r="L214" s="22"/>
      <c r="M214" s="22"/>
      <c r="P214" s="23"/>
      <c r="Q214" s="22"/>
      <c r="R214" s="22"/>
      <c r="S214" s="22"/>
      <c r="V214" s="23"/>
      <c r="W214" s="22"/>
      <c r="X214" s="22"/>
      <c r="Y214" s="22"/>
    </row>
    <row r="215" spans="1:25" x14ac:dyDescent="0.2">
      <c r="A215" s="49"/>
      <c r="B215" s="22"/>
      <c r="C215" s="22"/>
      <c r="E215" s="7"/>
      <c r="F215" s="22"/>
      <c r="I215" s="7"/>
      <c r="J215" s="23"/>
      <c r="K215" s="22"/>
      <c r="L215" s="22"/>
      <c r="M215" s="22"/>
      <c r="P215" s="23"/>
      <c r="Q215" s="22"/>
      <c r="R215" s="22"/>
      <c r="S215" s="22"/>
      <c r="V215" s="23"/>
      <c r="W215" s="22"/>
      <c r="X215" s="22"/>
      <c r="Y215" s="22"/>
    </row>
    <row r="216" spans="1:25" x14ac:dyDescent="0.2">
      <c r="A216" s="49"/>
      <c r="B216" s="22"/>
      <c r="C216" s="22"/>
      <c r="E216" s="7"/>
      <c r="F216" s="22"/>
      <c r="I216" s="7"/>
      <c r="J216" s="23"/>
      <c r="K216" s="22"/>
      <c r="L216" s="22"/>
      <c r="M216" s="22"/>
      <c r="P216" s="23"/>
      <c r="Q216" s="22"/>
      <c r="R216" s="22"/>
      <c r="S216" s="22"/>
      <c r="V216" s="23"/>
      <c r="W216" s="22"/>
      <c r="X216" s="22"/>
      <c r="Y216" s="22"/>
    </row>
    <row r="217" spans="1:25" x14ac:dyDescent="0.2">
      <c r="A217" s="49"/>
      <c r="B217" s="22"/>
      <c r="C217" s="22"/>
      <c r="E217" s="7"/>
      <c r="F217" s="22"/>
      <c r="I217" s="7"/>
      <c r="J217" s="23"/>
      <c r="K217" s="22"/>
      <c r="L217" s="22"/>
      <c r="M217" s="22"/>
      <c r="P217" s="23"/>
      <c r="Q217" s="22"/>
      <c r="R217" s="22"/>
      <c r="S217" s="22"/>
      <c r="V217" s="23"/>
      <c r="W217" s="22"/>
      <c r="X217" s="22"/>
      <c r="Y217" s="22"/>
    </row>
    <row r="218" spans="1:25" x14ac:dyDescent="0.2">
      <c r="A218" s="49"/>
      <c r="B218" s="22"/>
      <c r="C218" s="22"/>
      <c r="E218" s="7"/>
      <c r="F218" s="22"/>
      <c r="I218" s="7"/>
      <c r="J218" s="23"/>
      <c r="K218" s="22"/>
      <c r="L218" s="22"/>
      <c r="M218" s="22"/>
      <c r="P218" s="23"/>
      <c r="Q218" s="22"/>
      <c r="R218" s="22"/>
      <c r="S218" s="22"/>
      <c r="V218" s="23"/>
      <c r="W218" s="22"/>
      <c r="X218" s="22"/>
      <c r="Y218" s="22"/>
    </row>
    <row r="219" spans="1:25" x14ac:dyDescent="0.2">
      <c r="A219" s="49"/>
      <c r="B219" s="22"/>
      <c r="C219" s="22"/>
      <c r="E219" s="7"/>
      <c r="F219" s="22"/>
      <c r="I219" s="7"/>
      <c r="J219" s="23"/>
      <c r="K219" s="22"/>
      <c r="L219" s="22"/>
      <c r="M219" s="22"/>
      <c r="P219" s="23"/>
      <c r="Q219" s="22"/>
      <c r="R219" s="22"/>
      <c r="S219" s="22"/>
      <c r="V219" s="23"/>
      <c r="W219" s="22"/>
      <c r="X219" s="22"/>
      <c r="Y219" s="22"/>
    </row>
    <row r="220" spans="1:25" x14ac:dyDescent="0.2">
      <c r="A220" s="49"/>
      <c r="B220" s="22"/>
      <c r="C220" s="22"/>
      <c r="E220" s="7"/>
      <c r="F220" s="22"/>
      <c r="I220" s="7"/>
      <c r="J220" s="23"/>
      <c r="K220" s="22"/>
      <c r="L220" s="22"/>
      <c r="M220" s="22"/>
      <c r="P220" s="23"/>
      <c r="Q220" s="22"/>
      <c r="R220" s="22"/>
      <c r="S220" s="22"/>
      <c r="V220" s="23"/>
      <c r="W220" s="22"/>
      <c r="X220" s="22"/>
      <c r="Y220" s="22"/>
    </row>
    <row r="221" spans="1:25" x14ac:dyDescent="0.2">
      <c r="A221" s="49"/>
      <c r="B221" s="22"/>
      <c r="C221" s="22"/>
      <c r="E221" s="7"/>
      <c r="F221" s="22"/>
      <c r="I221" s="7"/>
      <c r="J221" s="23"/>
      <c r="K221" s="22"/>
      <c r="L221" s="22"/>
      <c r="M221" s="22"/>
      <c r="P221" s="23"/>
      <c r="Q221" s="22"/>
      <c r="R221" s="22"/>
      <c r="S221" s="22"/>
      <c r="V221" s="23"/>
      <c r="W221" s="22"/>
      <c r="X221" s="22"/>
      <c r="Y221" s="22"/>
    </row>
    <row r="222" spans="1:25" x14ac:dyDescent="0.2">
      <c r="A222" s="49"/>
      <c r="B222" s="22"/>
      <c r="C222" s="22"/>
      <c r="E222" s="7"/>
      <c r="F222" s="22"/>
      <c r="I222" s="7"/>
      <c r="J222" s="23"/>
      <c r="K222" s="22"/>
      <c r="L222" s="22"/>
      <c r="M222" s="22"/>
      <c r="P222" s="23"/>
      <c r="Q222" s="22"/>
      <c r="R222" s="22"/>
      <c r="S222" s="22"/>
      <c r="V222" s="23"/>
      <c r="W222" s="22"/>
      <c r="X222" s="22"/>
      <c r="Y222" s="22"/>
    </row>
    <row r="223" spans="1:25" x14ac:dyDescent="0.2">
      <c r="A223" s="49"/>
      <c r="B223" s="22"/>
      <c r="C223" s="22"/>
      <c r="E223" s="7"/>
      <c r="F223" s="22"/>
      <c r="I223" s="7"/>
      <c r="J223" s="23"/>
      <c r="K223" s="22"/>
      <c r="L223" s="22"/>
      <c r="M223" s="22"/>
      <c r="P223" s="23"/>
      <c r="Q223" s="22"/>
      <c r="R223" s="22"/>
      <c r="S223" s="22"/>
      <c r="V223" s="23"/>
      <c r="W223" s="22"/>
      <c r="X223" s="22"/>
      <c r="Y223" s="22"/>
    </row>
    <row r="224" spans="1:25" x14ac:dyDescent="0.2">
      <c r="A224" s="49"/>
      <c r="B224" s="22"/>
      <c r="C224" s="22"/>
      <c r="E224" s="7"/>
      <c r="F224" s="22"/>
      <c r="I224" s="7"/>
      <c r="J224" s="23"/>
      <c r="K224" s="22"/>
      <c r="L224" s="22"/>
      <c r="M224" s="22"/>
      <c r="P224" s="23"/>
      <c r="Q224" s="22"/>
      <c r="R224" s="22"/>
      <c r="S224" s="22"/>
      <c r="V224" s="23"/>
      <c r="W224" s="22"/>
      <c r="X224" s="22"/>
      <c r="Y224" s="22"/>
    </row>
    <row r="225" spans="1:25" x14ac:dyDescent="0.2">
      <c r="A225" s="49"/>
      <c r="B225" s="22"/>
      <c r="C225" s="22"/>
      <c r="E225" s="7"/>
      <c r="F225" s="22"/>
      <c r="I225" s="7"/>
      <c r="J225" s="23"/>
      <c r="K225" s="22"/>
      <c r="L225" s="22"/>
      <c r="M225" s="22"/>
      <c r="P225" s="23"/>
      <c r="Q225" s="22"/>
      <c r="R225" s="22"/>
      <c r="S225" s="22"/>
      <c r="V225" s="23"/>
      <c r="W225" s="22"/>
      <c r="X225" s="22"/>
      <c r="Y225" s="22"/>
    </row>
    <row r="226" spans="1:25" x14ac:dyDescent="0.2">
      <c r="A226" s="49"/>
      <c r="B226" s="22"/>
      <c r="C226" s="22"/>
      <c r="E226" s="7"/>
      <c r="F226" s="22"/>
      <c r="I226" s="7"/>
      <c r="J226" s="23"/>
      <c r="K226" s="22"/>
      <c r="L226" s="22"/>
      <c r="M226" s="22"/>
      <c r="P226" s="23"/>
      <c r="Q226" s="22"/>
      <c r="R226" s="22"/>
      <c r="S226" s="22"/>
      <c r="V226" s="23"/>
      <c r="W226" s="22"/>
      <c r="X226" s="22"/>
      <c r="Y226" s="22"/>
    </row>
    <row r="227" spans="1:25" x14ac:dyDescent="0.2">
      <c r="A227" s="49"/>
      <c r="B227" s="22"/>
      <c r="C227" s="22"/>
      <c r="E227" s="7"/>
      <c r="F227" s="22"/>
      <c r="I227" s="7"/>
      <c r="J227" s="23"/>
      <c r="K227" s="22"/>
      <c r="L227" s="22"/>
      <c r="M227" s="22"/>
      <c r="P227" s="23"/>
      <c r="Q227" s="22"/>
      <c r="R227" s="22"/>
      <c r="S227" s="22"/>
      <c r="V227" s="23"/>
      <c r="W227" s="22"/>
      <c r="X227" s="22"/>
      <c r="Y227" s="22"/>
    </row>
    <row r="228" spans="1:25" x14ac:dyDescent="0.2">
      <c r="A228" s="49"/>
      <c r="B228" s="22"/>
      <c r="C228" s="22"/>
      <c r="E228" s="7"/>
      <c r="F228" s="22"/>
      <c r="I228" s="7"/>
      <c r="J228" s="23"/>
      <c r="K228" s="22"/>
      <c r="L228" s="22"/>
      <c r="M228" s="22"/>
      <c r="P228" s="23"/>
      <c r="Q228" s="22"/>
      <c r="R228" s="22"/>
      <c r="S228" s="22"/>
      <c r="V228" s="23"/>
      <c r="W228" s="22"/>
      <c r="X228" s="22"/>
      <c r="Y228" s="22"/>
    </row>
    <row r="229" spans="1:25" x14ac:dyDescent="0.2">
      <c r="A229" s="49"/>
      <c r="B229" s="22"/>
      <c r="C229" s="22"/>
      <c r="E229" s="7"/>
      <c r="F229" s="22"/>
      <c r="I229" s="7"/>
      <c r="J229" s="23"/>
      <c r="K229" s="22"/>
      <c r="L229" s="22"/>
      <c r="M229" s="22"/>
      <c r="P229" s="23"/>
      <c r="Q229" s="22"/>
      <c r="R229" s="22"/>
      <c r="S229" s="22"/>
      <c r="V229" s="23"/>
      <c r="W229" s="22"/>
      <c r="X229" s="22"/>
      <c r="Y229" s="22"/>
    </row>
    <row r="230" spans="1:25" x14ac:dyDescent="0.2">
      <c r="A230" s="49"/>
      <c r="B230" s="22"/>
      <c r="C230" s="22"/>
      <c r="E230" s="7"/>
      <c r="F230" s="22"/>
      <c r="I230" s="7"/>
      <c r="J230" s="23"/>
      <c r="K230" s="22"/>
      <c r="L230" s="22"/>
      <c r="M230" s="22"/>
      <c r="P230" s="23"/>
      <c r="Q230" s="22"/>
      <c r="R230" s="22"/>
      <c r="S230" s="22"/>
      <c r="V230" s="23"/>
      <c r="W230" s="22"/>
      <c r="X230" s="22"/>
      <c r="Y230" s="22"/>
    </row>
    <row r="231" spans="1:25" x14ac:dyDescent="0.2">
      <c r="A231" s="49"/>
      <c r="B231" s="22"/>
      <c r="C231" s="22"/>
      <c r="E231" s="7"/>
      <c r="F231" s="22"/>
      <c r="I231" s="7"/>
      <c r="J231" s="23"/>
      <c r="K231" s="22"/>
      <c r="L231" s="22"/>
      <c r="M231" s="22"/>
      <c r="P231" s="23"/>
      <c r="Q231" s="22"/>
      <c r="R231" s="22"/>
      <c r="S231" s="22"/>
      <c r="V231" s="23"/>
      <c r="W231" s="22"/>
      <c r="X231" s="22"/>
      <c r="Y231" s="22"/>
    </row>
    <row r="232" spans="1:25" x14ac:dyDescent="0.2">
      <c r="A232" s="49"/>
      <c r="B232" s="22"/>
      <c r="C232" s="22"/>
      <c r="E232" s="7"/>
      <c r="F232" s="22"/>
      <c r="I232" s="7"/>
      <c r="J232" s="23"/>
      <c r="K232" s="22"/>
      <c r="L232" s="22"/>
      <c r="M232" s="22"/>
      <c r="P232" s="23"/>
      <c r="Q232" s="22"/>
      <c r="R232" s="22"/>
      <c r="S232" s="22"/>
      <c r="V232" s="23"/>
      <c r="W232" s="22"/>
      <c r="X232" s="22"/>
      <c r="Y232" s="22"/>
    </row>
    <row r="233" spans="1:25" x14ac:dyDescent="0.2">
      <c r="A233" s="49"/>
      <c r="B233" s="22"/>
      <c r="C233" s="22"/>
      <c r="E233" s="7"/>
      <c r="F233" s="22"/>
      <c r="I233" s="7"/>
      <c r="J233" s="23"/>
      <c r="K233" s="22"/>
      <c r="L233" s="22"/>
      <c r="M233" s="22"/>
      <c r="P233" s="23"/>
      <c r="Q233" s="22"/>
      <c r="R233" s="22"/>
      <c r="S233" s="22"/>
      <c r="V233" s="23"/>
      <c r="W233" s="22"/>
      <c r="X233" s="22"/>
      <c r="Y233" s="22"/>
    </row>
    <row r="234" spans="1:25" x14ac:dyDescent="0.2">
      <c r="A234" s="49"/>
      <c r="B234" s="22"/>
      <c r="C234" s="22"/>
      <c r="E234" s="7"/>
      <c r="F234" s="22"/>
      <c r="I234" s="7"/>
      <c r="J234" s="23"/>
      <c r="K234" s="22"/>
      <c r="L234" s="22"/>
      <c r="M234" s="22"/>
      <c r="P234" s="23"/>
      <c r="Q234" s="22"/>
      <c r="R234" s="22"/>
      <c r="S234" s="22"/>
      <c r="V234" s="23"/>
      <c r="W234" s="22"/>
      <c r="X234" s="22"/>
      <c r="Y234" s="22"/>
    </row>
    <row r="235" spans="1:25" x14ac:dyDescent="0.2">
      <c r="A235" s="49"/>
      <c r="B235" s="22"/>
      <c r="C235" s="22"/>
      <c r="E235" s="7"/>
      <c r="F235" s="22"/>
      <c r="I235" s="7"/>
      <c r="J235" s="23"/>
      <c r="K235" s="22"/>
      <c r="L235" s="22"/>
      <c r="M235" s="22"/>
      <c r="P235" s="23"/>
      <c r="Q235" s="22"/>
      <c r="R235" s="22"/>
      <c r="S235" s="22"/>
      <c r="V235" s="23"/>
      <c r="W235" s="22"/>
      <c r="X235" s="22"/>
      <c r="Y235" s="22"/>
    </row>
    <row r="236" spans="1:25" x14ac:dyDescent="0.2">
      <c r="A236" s="49"/>
      <c r="B236" s="22"/>
      <c r="C236" s="22"/>
      <c r="E236" s="7"/>
      <c r="F236" s="22"/>
      <c r="I236" s="7"/>
      <c r="J236" s="23"/>
      <c r="K236" s="22"/>
      <c r="L236" s="22"/>
      <c r="M236" s="22"/>
      <c r="P236" s="23"/>
      <c r="Q236" s="22"/>
      <c r="R236" s="22"/>
      <c r="S236" s="22"/>
      <c r="V236" s="23"/>
      <c r="W236" s="22"/>
      <c r="X236" s="22"/>
      <c r="Y236" s="22"/>
    </row>
    <row r="237" spans="1:25" x14ac:dyDescent="0.2">
      <c r="A237" s="49"/>
      <c r="B237" s="22"/>
      <c r="C237" s="22"/>
      <c r="E237" s="7"/>
      <c r="F237" s="22"/>
      <c r="I237" s="7"/>
      <c r="J237" s="23"/>
      <c r="K237" s="22"/>
      <c r="L237" s="22"/>
      <c r="M237" s="22"/>
      <c r="P237" s="23"/>
      <c r="Q237" s="22"/>
      <c r="R237" s="22"/>
      <c r="S237" s="22"/>
      <c r="V237" s="23"/>
      <c r="W237" s="22"/>
      <c r="X237" s="22"/>
      <c r="Y237" s="22"/>
    </row>
    <row r="238" spans="1:25" x14ac:dyDescent="0.2">
      <c r="A238" s="49"/>
      <c r="B238" s="22"/>
      <c r="C238" s="22"/>
      <c r="E238" s="7"/>
      <c r="F238" s="22"/>
      <c r="I238" s="7"/>
      <c r="J238" s="23"/>
      <c r="K238" s="22"/>
      <c r="L238" s="22"/>
      <c r="M238" s="22"/>
      <c r="P238" s="23"/>
      <c r="Q238" s="22"/>
      <c r="R238" s="22"/>
      <c r="S238" s="22"/>
      <c r="V238" s="23"/>
      <c r="W238" s="22"/>
      <c r="X238" s="22"/>
      <c r="Y238" s="22"/>
    </row>
    <row r="239" spans="1:25" x14ac:dyDescent="0.2">
      <c r="A239" s="49"/>
      <c r="B239" s="22"/>
      <c r="C239" s="22"/>
      <c r="E239" s="7"/>
      <c r="F239" s="22"/>
      <c r="I239" s="7"/>
      <c r="J239" s="23"/>
      <c r="K239" s="22"/>
      <c r="L239" s="22"/>
      <c r="M239" s="22"/>
      <c r="P239" s="23"/>
      <c r="Q239" s="22"/>
      <c r="R239" s="22"/>
      <c r="S239" s="22"/>
      <c r="V239" s="23"/>
      <c r="W239" s="22"/>
      <c r="X239" s="22"/>
      <c r="Y239" s="22"/>
    </row>
    <row r="240" spans="1:25" x14ac:dyDescent="0.2">
      <c r="B240" s="22"/>
      <c r="C240" s="22"/>
      <c r="E240" s="7"/>
      <c r="F240" s="22"/>
      <c r="I240" s="7"/>
      <c r="J240" s="23"/>
      <c r="K240" s="22"/>
      <c r="L240" s="22"/>
      <c r="M240" s="22"/>
      <c r="P240" s="23"/>
      <c r="Q240" s="22"/>
      <c r="R240" s="22"/>
      <c r="S240" s="22"/>
      <c r="V240" s="23"/>
      <c r="W240" s="22"/>
      <c r="X240" s="22"/>
      <c r="Y240" s="22"/>
    </row>
  </sheetData>
  <printOptions horizontalCentered="1"/>
  <pageMargins left="0.7" right="0.7" top="0.75" bottom="0.75" header="0.3" footer="0.3"/>
  <pageSetup scale="51" fitToHeight="2" orientation="landscape" r:id="rId1"/>
  <headerFooter>
    <oddHeader>&amp;A</oddHeader>
    <oddFooter>&amp;F</oddFooter>
  </headerFooter>
  <rowBreaks count="1" manualBreakCount="1">
    <brk id="7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009999"/>
    <pageSetUpPr fitToPage="1"/>
  </sheetPr>
  <dimension ref="A1:R25"/>
  <sheetViews>
    <sheetView showGridLines="0" zoomScale="75" zoomScaleNormal="75" workbookViewId="0">
      <selection activeCell="N22" sqref="N22"/>
    </sheetView>
  </sheetViews>
  <sheetFormatPr defaultColWidth="19" defaultRowHeight="15.75" x14ac:dyDescent="0.25"/>
  <cols>
    <col min="1" max="1" width="3.42578125" style="91" customWidth="1"/>
    <col min="2" max="2" width="22.7109375" style="118" customWidth="1"/>
    <col min="3" max="3" width="5" style="118" customWidth="1"/>
    <col min="4" max="4" width="8.7109375" style="118" customWidth="1"/>
    <col min="5" max="5" width="6.140625" style="118" customWidth="1"/>
    <col min="6" max="6" width="4.85546875" style="118" customWidth="1"/>
    <col min="7" max="7" width="8.7109375" style="118" customWidth="1"/>
    <col min="8" max="9" width="6.140625" style="118" customWidth="1"/>
    <col min="10" max="10" width="6" style="118" customWidth="1"/>
    <col min="11" max="12" width="6.140625" style="118" customWidth="1"/>
    <col min="13" max="13" width="8.7109375" style="118" customWidth="1"/>
    <col min="14" max="15" width="6.140625" style="118" customWidth="1"/>
    <col min="16" max="16" width="8.7109375" style="118" customWidth="1"/>
    <col min="17" max="17" width="4.85546875" style="119" customWidth="1"/>
    <col min="18" max="18" width="19" style="93" customWidth="1"/>
    <col min="19" max="16384" width="19" style="93"/>
  </cols>
  <sheetData>
    <row r="1" spans="1:18" x14ac:dyDescent="0.25">
      <c r="B1" s="865" t="s">
        <v>184</v>
      </c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92"/>
    </row>
    <row r="2" spans="1:18" x14ac:dyDescent="0.25">
      <c r="B2" s="866" t="s">
        <v>55</v>
      </c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866"/>
      <c r="N2" s="866"/>
      <c r="O2" s="866"/>
      <c r="P2" s="866"/>
      <c r="Q2" s="94"/>
    </row>
    <row r="3" spans="1:18" x14ac:dyDescent="0.25">
      <c r="B3" s="867" t="s">
        <v>144</v>
      </c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95"/>
    </row>
    <row r="4" spans="1:18" x14ac:dyDescent="0.2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7"/>
    </row>
    <row r="5" spans="1:18" x14ac:dyDescent="0.25">
      <c r="B5" s="98" t="s">
        <v>56</v>
      </c>
      <c r="C5" s="98"/>
      <c r="D5" s="868" t="s">
        <v>57</v>
      </c>
      <c r="E5" s="869"/>
      <c r="F5" s="870" t="s">
        <v>58</v>
      </c>
      <c r="G5" s="871"/>
      <c r="H5" s="872"/>
      <c r="I5" s="873" t="s">
        <v>59</v>
      </c>
      <c r="J5" s="874"/>
      <c r="K5" s="875"/>
      <c r="L5" s="876" t="s">
        <v>60</v>
      </c>
      <c r="M5" s="877"/>
      <c r="N5" s="877"/>
      <c r="O5" s="878" t="s">
        <v>61</v>
      </c>
      <c r="P5" s="878"/>
      <c r="Q5" s="99"/>
      <c r="R5" s="99" t="s">
        <v>188</v>
      </c>
    </row>
    <row r="6" spans="1:18" x14ac:dyDescent="0.25">
      <c r="B6" s="100" t="s">
        <v>62</v>
      </c>
      <c r="C6" s="100"/>
      <c r="D6" s="101"/>
      <c r="E6" s="101"/>
      <c r="F6" s="101"/>
      <c r="G6" s="101"/>
      <c r="H6" s="101"/>
      <c r="I6" s="101"/>
      <c r="J6" s="101"/>
      <c r="K6" s="101"/>
      <c r="L6" s="101"/>
      <c r="M6" s="387"/>
      <c r="N6" s="101"/>
      <c r="O6" s="101"/>
      <c r="P6" s="101"/>
      <c r="Q6" s="102"/>
    </row>
    <row r="7" spans="1:18" ht="18" x14ac:dyDescent="0.25">
      <c r="B7" s="103" t="s">
        <v>161</v>
      </c>
      <c r="C7" s="104"/>
      <c r="D7" s="111"/>
      <c r="E7" s="111"/>
      <c r="F7" s="111"/>
      <c r="G7" s="112"/>
      <c r="H7" s="111"/>
      <c r="I7" s="111"/>
      <c r="J7" s="111"/>
      <c r="K7" s="111"/>
      <c r="L7" s="106" t="s">
        <v>65</v>
      </c>
      <c r="M7" s="106"/>
      <c r="N7" s="106" t="s">
        <v>194</v>
      </c>
      <c r="O7" s="107" t="s">
        <v>187</v>
      </c>
      <c r="P7" s="107"/>
      <c r="Q7" s="104" t="s">
        <v>66</v>
      </c>
      <c r="R7" s="530" t="s">
        <v>189</v>
      </c>
    </row>
    <row r="8" spans="1:18" s="113" customFormat="1" ht="18" x14ac:dyDescent="0.25">
      <c r="A8" s="108"/>
      <c r="B8" s="109"/>
      <c r="C8" s="110"/>
      <c r="D8" s="111"/>
      <c r="E8" s="111"/>
      <c r="F8" s="111"/>
      <c r="G8" s="112"/>
      <c r="H8" s="111"/>
      <c r="I8" s="111"/>
      <c r="J8" s="111"/>
      <c r="K8" s="111"/>
      <c r="L8" s="111"/>
      <c r="M8" s="111"/>
      <c r="N8" s="111"/>
      <c r="O8" s="111"/>
      <c r="P8" s="111"/>
      <c r="Q8" s="104"/>
    </row>
    <row r="9" spans="1:18" ht="18" x14ac:dyDescent="0.25">
      <c r="B9" s="518" t="s">
        <v>67</v>
      </c>
      <c r="C9" s="519"/>
      <c r="D9" s="524"/>
      <c r="E9" s="524"/>
      <c r="F9" s="524"/>
      <c r="G9" s="525"/>
      <c r="H9" s="524"/>
      <c r="I9" s="524"/>
      <c r="J9" s="524"/>
      <c r="K9" s="524"/>
      <c r="L9" s="521" t="s">
        <v>65</v>
      </c>
      <c r="M9" s="521"/>
      <c r="N9" s="521" t="s">
        <v>194</v>
      </c>
      <c r="O9" s="522" t="s">
        <v>187</v>
      </c>
      <c r="P9" s="522"/>
      <c r="Q9" s="109"/>
      <c r="R9" s="530" t="s">
        <v>189</v>
      </c>
    </row>
    <row r="10" spans="1:18" x14ac:dyDescent="0.25">
      <c r="B10" s="518"/>
      <c r="C10" s="523"/>
      <c r="D10" s="524"/>
      <c r="E10" s="524"/>
      <c r="F10" s="524"/>
      <c r="G10" s="525"/>
      <c r="H10" s="524"/>
      <c r="I10" s="524"/>
      <c r="J10" s="524"/>
      <c r="K10" s="524"/>
      <c r="L10" s="524"/>
      <c r="M10" s="524"/>
      <c r="N10" s="524"/>
      <c r="O10" s="524"/>
      <c r="P10" s="524"/>
      <c r="Q10" s="109"/>
    </row>
    <row r="11" spans="1:18" ht="18" x14ac:dyDescent="0.25">
      <c r="B11" s="103" t="s">
        <v>162</v>
      </c>
      <c r="C11" s="104"/>
      <c r="D11" s="111"/>
      <c r="E11" s="111"/>
      <c r="F11" s="111"/>
      <c r="G11" s="112"/>
      <c r="H11" s="111"/>
      <c r="I11" s="111"/>
      <c r="J11" s="111"/>
      <c r="K11" s="111"/>
      <c r="L11" s="106" t="s">
        <v>70</v>
      </c>
      <c r="M11" s="106"/>
      <c r="N11" s="106" t="s">
        <v>71</v>
      </c>
      <c r="O11" s="107" t="s">
        <v>72</v>
      </c>
      <c r="P11" s="107"/>
      <c r="Q11" s="115" t="s">
        <v>66</v>
      </c>
      <c r="R11" s="93" t="s">
        <v>190</v>
      </c>
    </row>
    <row r="12" spans="1:18" x14ac:dyDescent="0.25">
      <c r="B12" s="103"/>
      <c r="C12" s="103"/>
      <c r="D12" s="105"/>
      <c r="E12" s="105"/>
      <c r="F12" s="105"/>
      <c r="G12" s="114"/>
      <c r="H12" s="105"/>
      <c r="I12" s="105"/>
      <c r="J12" s="105"/>
      <c r="K12" s="105"/>
      <c r="L12" s="105"/>
      <c r="M12" s="105"/>
      <c r="N12" s="105"/>
      <c r="O12" s="105"/>
      <c r="P12" s="105"/>
      <c r="Q12" s="111"/>
    </row>
    <row r="13" spans="1:18" x14ac:dyDescent="0.25">
      <c r="B13" s="116" t="s">
        <v>74</v>
      </c>
      <c r="C13" s="116"/>
      <c r="D13" s="105"/>
      <c r="E13" s="105"/>
      <c r="F13" s="105"/>
      <c r="G13" s="114"/>
      <c r="H13" s="105"/>
      <c r="I13" s="105"/>
      <c r="J13" s="105"/>
      <c r="K13" s="105"/>
      <c r="L13" s="105"/>
      <c r="M13" s="105"/>
      <c r="N13" s="105"/>
      <c r="O13" s="105"/>
      <c r="P13" s="105"/>
      <c r="Q13" s="111"/>
    </row>
    <row r="14" spans="1:18" ht="18" x14ac:dyDescent="0.25">
      <c r="B14" s="103" t="s">
        <v>163</v>
      </c>
      <c r="C14" s="104"/>
      <c r="D14" s="111"/>
      <c r="E14" s="111"/>
      <c r="F14" s="111"/>
      <c r="G14" s="112"/>
      <c r="H14" s="111"/>
      <c r="I14" s="105"/>
      <c r="J14" s="105"/>
      <c r="K14" s="105"/>
      <c r="L14" s="106" t="s">
        <v>80</v>
      </c>
      <c r="M14" s="106"/>
      <c r="N14" s="106" t="s">
        <v>81</v>
      </c>
      <c r="O14" s="107" t="s">
        <v>82</v>
      </c>
      <c r="P14" s="107"/>
      <c r="Q14" s="115" t="s">
        <v>66</v>
      </c>
      <c r="R14" s="530" t="s">
        <v>189</v>
      </c>
    </row>
    <row r="15" spans="1:18" x14ac:dyDescent="0.25">
      <c r="A15" s="108"/>
      <c r="B15" s="388" t="s">
        <v>145</v>
      </c>
      <c r="C15" s="103"/>
      <c r="D15" s="105"/>
      <c r="E15" s="105"/>
      <c r="F15" s="105"/>
      <c r="G15" s="114"/>
      <c r="H15" s="105"/>
      <c r="I15" s="105"/>
      <c r="J15" s="105"/>
      <c r="K15" s="105"/>
      <c r="L15" s="105"/>
      <c r="M15" s="105"/>
      <c r="N15" s="105"/>
      <c r="O15" s="105"/>
      <c r="P15" s="105"/>
      <c r="Q15" s="111"/>
    </row>
    <row r="16" spans="1:18" ht="18" x14ac:dyDescent="0.25">
      <c r="B16" s="103" t="s">
        <v>83</v>
      </c>
      <c r="C16" s="110"/>
      <c r="D16" s="111"/>
      <c r="E16" s="111"/>
      <c r="F16" s="111"/>
      <c r="G16" s="112"/>
      <c r="H16" s="111"/>
      <c r="I16" s="111"/>
      <c r="J16" s="111"/>
      <c r="K16" s="111"/>
      <c r="L16" s="106" t="s">
        <v>84</v>
      </c>
      <c r="M16" s="106"/>
      <c r="N16" s="106" t="s">
        <v>85</v>
      </c>
      <c r="O16" s="107" t="s">
        <v>86</v>
      </c>
      <c r="P16" s="107"/>
      <c r="Q16" s="104" t="s">
        <v>64</v>
      </c>
      <c r="R16" s="93" t="s">
        <v>190</v>
      </c>
    </row>
    <row r="17" spans="1:18" x14ac:dyDescent="0.25">
      <c r="B17" s="103"/>
      <c r="C17" s="103"/>
      <c r="D17" s="105"/>
      <c r="E17" s="105"/>
      <c r="F17" s="105"/>
      <c r="G17" s="114"/>
      <c r="H17" s="105"/>
      <c r="I17" s="105"/>
      <c r="J17" s="105"/>
      <c r="K17" s="105"/>
      <c r="L17" s="105"/>
      <c r="M17" s="105"/>
      <c r="N17" s="105"/>
      <c r="O17" s="105"/>
      <c r="P17" s="105"/>
      <c r="Q17" s="111"/>
    </row>
    <row r="18" spans="1:18" ht="18" x14ac:dyDescent="0.25">
      <c r="B18" s="103" t="s">
        <v>164</v>
      </c>
      <c r="C18" s="115"/>
      <c r="D18" s="111"/>
      <c r="E18" s="111"/>
      <c r="F18" s="111"/>
      <c r="G18" s="112"/>
      <c r="H18" s="111"/>
      <c r="I18" s="105" t="s">
        <v>79</v>
      </c>
      <c r="J18" s="105"/>
      <c r="K18" s="105" t="s">
        <v>78</v>
      </c>
      <c r="L18" s="106" t="s">
        <v>77</v>
      </c>
      <c r="M18" s="106"/>
      <c r="N18" s="106" t="s">
        <v>76</v>
      </c>
      <c r="O18" s="107" t="s">
        <v>75</v>
      </c>
      <c r="P18" s="107"/>
      <c r="Q18" s="104"/>
      <c r="R18" s="93" t="s">
        <v>190</v>
      </c>
    </row>
    <row r="19" spans="1:18" x14ac:dyDescent="0.25">
      <c r="B19" s="117"/>
      <c r="C19" s="117"/>
      <c r="D19" s="105"/>
      <c r="E19" s="105"/>
      <c r="F19" s="105"/>
      <c r="G19" s="528"/>
      <c r="H19" s="105"/>
      <c r="I19" s="105"/>
      <c r="J19" s="105"/>
      <c r="K19" s="105"/>
      <c r="L19" s="529" t="s">
        <v>80</v>
      </c>
      <c r="M19" s="529"/>
      <c r="N19" s="529" t="s">
        <v>81</v>
      </c>
      <c r="O19" s="107" t="s">
        <v>82</v>
      </c>
      <c r="P19" s="107"/>
      <c r="Q19" s="111"/>
    </row>
    <row r="20" spans="1:18" x14ac:dyDescent="0.25">
      <c r="B20" s="527" t="s">
        <v>88</v>
      </c>
      <c r="C20" s="527"/>
      <c r="D20" s="520"/>
      <c r="E20" s="520"/>
      <c r="F20" s="520"/>
      <c r="G20" s="526"/>
      <c r="H20" s="520"/>
      <c r="I20" s="520"/>
      <c r="J20" s="520"/>
      <c r="K20" s="520"/>
      <c r="L20" s="520"/>
      <c r="M20" s="520"/>
      <c r="N20" s="520"/>
      <c r="O20" s="520"/>
      <c r="P20" s="520"/>
    </row>
    <row r="21" spans="1:18" ht="18" x14ac:dyDescent="0.25">
      <c r="B21" s="518" t="s">
        <v>192</v>
      </c>
      <c r="C21" s="519"/>
      <c r="D21" s="524"/>
      <c r="E21" s="524"/>
      <c r="F21" s="524"/>
      <c r="G21" s="525"/>
      <c r="H21" s="524"/>
      <c r="I21" s="524"/>
      <c r="J21" s="524"/>
      <c r="K21" s="524"/>
      <c r="L21" s="722" t="s">
        <v>252</v>
      </c>
      <c r="M21" s="722"/>
      <c r="N21" s="722" t="s">
        <v>254</v>
      </c>
      <c r="O21" s="522" t="s">
        <v>253</v>
      </c>
      <c r="P21" s="522"/>
      <c r="R21" s="530" t="s">
        <v>189</v>
      </c>
    </row>
    <row r="22" spans="1:18" x14ac:dyDescent="0.25">
      <c r="B22" s="518"/>
      <c r="C22" s="518"/>
      <c r="D22" s="520"/>
      <c r="E22" s="520"/>
      <c r="F22" s="520"/>
      <c r="G22" s="526"/>
      <c r="H22" s="520"/>
      <c r="I22" s="520"/>
      <c r="J22" s="520"/>
      <c r="K22" s="520"/>
      <c r="L22" s="520"/>
      <c r="M22" s="520"/>
      <c r="N22" s="520"/>
      <c r="O22" s="520"/>
      <c r="P22" s="520"/>
    </row>
    <row r="23" spans="1:18" ht="18" x14ac:dyDescent="0.25">
      <c r="A23" s="108"/>
      <c r="B23" s="117" t="s">
        <v>191</v>
      </c>
      <c r="C23" s="117"/>
      <c r="D23" s="723"/>
      <c r="E23" s="723"/>
      <c r="F23" s="723"/>
      <c r="G23" s="723"/>
      <c r="H23" s="723"/>
      <c r="I23" s="723"/>
      <c r="J23" s="723"/>
      <c r="K23" s="723"/>
      <c r="L23" s="723"/>
      <c r="M23" s="724"/>
      <c r="N23" s="723"/>
      <c r="O23" s="522" t="s">
        <v>210</v>
      </c>
      <c r="P23" s="522"/>
      <c r="Q23" s="104" t="s">
        <v>64</v>
      </c>
      <c r="R23" s="93" t="s">
        <v>190</v>
      </c>
    </row>
    <row r="24" spans="1:18" ht="18" x14ac:dyDescent="0.25">
      <c r="D24" s="723"/>
      <c r="E24" s="723"/>
      <c r="F24" s="723"/>
      <c r="G24" s="723"/>
      <c r="H24" s="723"/>
      <c r="I24" s="723"/>
      <c r="J24" s="723"/>
      <c r="K24" s="723"/>
      <c r="L24" s="723"/>
      <c r="M24" s="723"/>
      <c r="N24" s="723"/>
      <c r="O24" s="522" t="s">
        <v>193</v>
      </c>
      <c r="P24" s="522"/>
      <c r="Q24" s="115" t="s">
        <v>66</v>
      </c>
      <c r="R24" s="530" t="s">
        <v>189</v>
      </c>
    </row>
    <row r="25" spans="1:18" x14ac:dyDescent="0.25"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2"/>
      <c r="R25" s="533"/>
    </row>
  </sheetData>
  <mergeCells count="8">
    <mergeCell ref="B1:P1"/>
    <mergeCell ref="B2:P2"/>
    <mergeCell ref="B3:P3"/>
    <mergeCell ref="D5:E5"/>
    <mergeCell ref="F5:H5"/>
    <mergeCell ref="I5:K5"/>
    <mergeCell ref="L5:N5"/>
    <mergeCell ref="O5:P5"/>
  </mergeCells>
  <printOptions horizontalCentered="1"/>
  <pageMargins left="0.5" right="0.5" top="0.5" bottom="0.5" header="0.25" footer="0.25"/>
  <pageSetup scale="68" orientation="portrait" r:id="rId1"/>
  <headerFooter alignWithMargins="0">
    <oddHeader>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  <pageSetUpPr fitToPage="1"/>
  </sheetPr>
  <dimension ref="A1:AS73"/>
  <sheetViews>
    <sheetView tabSelected="1" view="pageBreakPreview" zoomScale="60" zoomScaleNormal="100" workbookViewId="0">
      <selection activeCell="Q78" sqref="Q78"/>
    </sheetView>
  </sheetViews>
  <sheetFormatPr defaultRowHeight="15" x14ac:dyDescent="0.25"/>
  <cols>
    <col min="1" max="1" width="12.7109375" style="121" customWidth="1"/>
    <col min="2" max="40" width="6.7109375" style="120" customWidth="1"/>
    <col min="41" max="41" width="6.140625" style="120" customWidth="1"/>
    <col min="42" max="42" width="6.42578125" style="120" customWidth="1"/>
    <col min="43" max="43" width="5.7109375" style="120" customWidth="1"/>
    <col min="44" max="16384" width="9.140625" style="120"/>
  </cols>
  <sheetData>
    <row r="1" spans="1:45" ht="21.75" thickBot="1" x14ac:dyDescent="0.4">
      <c r="A1" s="370" t="s">
        <v>159</v>
      </c>
    </row>
    <row r="2" spans="1:45" ht="15.75" x14ac:dyDescent="0.25">
      <c r="A2" s="896" t="s">
        <v>90</v>
      </c>
      <c r="B2" s="891" t="s">
        <v>91</v>
      </c>
      <c r="C2" s="891"/>
      <c r="D2" s="891"/>
      <c r="E2" s="891"/>
      <c r="F2" s="891"/>
      <c r="G2" s="899"/>
      <c r="H2" s="891" t="s">
        <v>92</v>
      </c>
      <c r="I2" s="891"/>
      <c r="J2" s="891"/>
      <c r="K2" s="891"/>
      <c r="L2" s="891"/>
      <c r="M2" s="891"/>
      <c r="N2" s="891"/>
      <c r="O2" s="891"/>
      <c r="P2" s="899"/>
      <c r="Q2" s="891" t="s">
        <v>93</v>
      </c>
      <c r="R2" s="891"/>
      <c r="S2" s="891"/>
      <c r="T2" s="891"/>
      <c r="U2" s="891"/>
      <c r="V2" s="891"/>
      <c r="W2" s="891"/>
      <c r="X2" s="891"/>
      <c r="Y2" s="899"/>
      <c r="Z2" s="891" t="s">
        <v>146</v>
      </c>
      <c r="AA2" s="891"/>
      <c r="AB2" s="891"/>
      <c r="AC2" s="891"/>
      <c r="AD2" s="891"/>
      <c r="AE2" s="891"/>
      <c r="AF2" s="891"/>
      <c r="AG2" s="891"/>
      <c r="AH2" s="899"/>
      <c r="AI2" s="891" t="s">
        <v>94</v>
      </c>
      <c r="AJ2" s="891"/>
      <c r="AK2" s="891"/>
      <c r="AL2" s="891"/>
      <c r="AM2" s="891"/>
      <c r="AN2" s="891"/>
      <c r="AO2" s="891"/>
      <c r="AP2" s="891"/>
      <c r="AQ2" s="891"/>
    </row>
    <row r="3" spans="1:45" ht="15.75" x14ac:dyDescent="0.25">
      <c r="A3" s="897"/>
      <c r="B3" s="892" t="s">
        <v>95</v>
      </c>
      <c r="C3" s="892"/>
      <c r="D3" s="893"/>
      <c r="E3" s="892" t="s">
        <v>96</v>
      </c>
      <c r="F3" s="892"/>
      <c r="G3" s="894"/>
      <c r="H3" s="892" t="s">
        <v>97</v>
      </c>
      <c r="I3" s="892"/>
      <c r="J3" s="893"/>
      <c r="K3" s="895" t="s">
        <v>98</v>
      </c>
      <c r="L3" s="892"/>
      <c r="M3" s="893"/>
      <c r="N3" s="892" t="s">
        <v>99</v>
      </c>
      <c r="O3" s="892"/>
      <c r="P3" s="894"/>
      <c r="Q3" s="892" t="s">
        <v>100</v>
      </c>
      <c r="R3" s="892"/>
      <c r="S3" s="893"/>
      <c r="T3" s="895" t="s">
        <v>101</v>
      </c>
      <c r="U3" s="892"/>
      <c r="V3" s="893"/>
      <c r="W3" s="892" t="s">
        <v>102</v>
      </c>
      <c r="X3" s="892"/>
      <c r="Y3" s="894"/>
      <c r="Z3" s="892" t="s">
        <v>103</v>
      </c>
      <c r="AA3" s="892"/>
      <c r="AB3" s="893"/>
      <c r="AC3" s="895" t="s">
        <v>104</v>
      </c>
      <c r="AD3" s="892"/>
      <c r="AE3" s="893"/>
      <c r="AF3" s="892" t="s">
        <v>105</v>
      </c>
      <c r="AG3" s="892"/>
      <c r="AH3" s="894"/>
      <c r="AI3" s="892" t="s">
        <v>106</v>
      </c>
      <c r="AJ3" s="892"/>
      <c r="AK3" s="893"/>
      <c r="AL3" s="895" t="s">
        <v>107</v>
      </c>
      <c r="AM3" s="892"/>
      <c r="AN3" s="893"/>
      <c r="AO3" s="892" t="s">
        <v>108</v>
      </c>
      <c r="AP3" s="892"/>
      <c r="AQ3" s="892"/>
    </row>
    <row r="4" spans="1:45" ht="15.75" thickBot="1" x14ac:dyDescent="0.3">
      <c r="A4" s="898"/>
      <c r="B4" s="281">
        <v>2013</v>
      </c>
      <c r="C4" s="281">
        <v>2014</v>
      </c>
      <c r="D4" s="282"/>
      <c r="E4" s="281">
        <v>2013</v>
      </c>
      <c r="F4" s="281">
        <v>2014</v>
      </c>
      <c r="G4" s="282"/>
      <c r="H4" s="281">
        <v>2013</v>
      </c>
      <c r="I4" s="281">
        <v>2014</v>
      </c>
      <c r="J4" s="282"/>
      <c r="K4" s="281">
        <v>2013</v>
      </c>
      <c r="L4" s="281">
        <v>2014</v>
      </c>
      <c r="M4" s="282"/>
      <c r="N4" s="281">
        <v>2013</v>
      </c>
      <c r="O4" s="281">
        <v>2014</v>
      </c>
      <c r="P4" s="282"/>
      <c r="Q4" s="281">
        <v>2013</v>
      </c>
      <c r="R4" s="281">
        <v>2014</v>
      </c>
      <c r="S4" s="282"/>
      <c r="T4" s="281">
        <v>2013</v>
      </c>
      <c r="U4" s="281">
        <v>2014</v>
      </c>
      <c r="V4" s="282"/>
      <c r="W4" s="281">
        <v>2013</v>
      </c>
      <c r="X4" s="281">
        <v>2014</v>
      </c>
      <c r="Y4" s="282"/>
      <c r="Z4" s="281">
        <v>2013</v>
      </c>
      <c r="AA4" s="281">
        <v>2014</v>
      </c>
      <c r="AB4" s="282"/>
      <c r="AC4" s="281">
        <v>2013</v>
      </c>
      <c r="AD4" s="281" t="s">
        <v>156</v>
      </c>
      <c r="AE4" s="282"/>
      <c r="AF4" s="281">
        <v>2013</v>
      </c>
      <c r="AG4" s="281">
        <v>2014</v>
      </c>
      <c r="AH4" s="282"/>
      <c r="AI4" s="281">
        <v>2013</v>
      </c>
      <c r="AJ4" s="281">
        <v>2014</v>
      </c>
      <c r="AK4" s="282"/>
      <c r="AL4" s="281">
        <v>2013</v>
      </c>
      <c r="AM4" s="281">
        <v>2014</v>
      </c>
      <c r="AN4" s="282"/>
      <c r="AO4" s="281">
        <v>2013</v>
      </c>
      <c r="AP4" s="281">
        <v>2014</v>
      </c>
      <c r="AQ4" s="281"/>
    </row>
    <row r="5" spans="1:45" x14ac:dyDescent="0.25">
      <c r="A5" s="285" t="s">
        <v>8</v>
      </c>
      <c r="B5" s="286">
        <v>11.8</v>
      </c>
      <c r="C5" s="286">
        <v>13.3</v>
      </c>
      <c r="D5" s="296"/>
      <c r="E5" s="288">
        <v>410</v>
      </c>
      <c r="F5" s="289">
        <v>304</v>
      </c>
      <c r="G5" s="350"/>
      <c r="H5" s="291">
        <v>77.099999999999994</v>
      </c>
      <c r="I5" s="286">
        <v>78.5</v>
      </c>
      <c r="J5" s="351"/>
      <c r="K5" s="292">
        <v>0.41</v>
      </c>
      <c r="L5" s="293">
        <v>0.39</v>
      </c>
      <c r="M5" s="352"/>
      <c r="N5" s="288">
        <v>9.8000000000000007</v>
      </c>
      <c r="O5" s="286">
        <v>17.100000000000001</v>
      </c>
      <c r="P5" s="351"/>
      <c r="Q5" s="291">
        <v>68.2</v>
      </c>
      <c r="R5" s="286">
        <v>62.6</v>
      </c>
      <c r="S5" s="351"/>
      <c r="T5" s="295">
        <v>4.5</v>
      </c>
      <c r="U5" s="286">
        <v>5.7</v>
      </c>
      <c r="V5" s="351"/>
      <c r="W5" s="295">
        <v>9.5</v>
      </c>
      <c r="X5" s="286">
        <v>8.6999999999999993</v>
      </c>
      <c r="Y5" s="351"/>
      <c r="Z5" s="291">
        <v>3.2</v>
      </c>
      <c r="AA5" s="286">
        <v>4.0999999999999996</v>
      </c>
      <c r="AB5" s="351"/>
      <c r="AC5" s="295">
        <v>5.9</v>
      </c>
      <c r="AD5" s="298">
        <v>164.9</v>
      </c>
      <c r="AE5" s="351"/>
      <c r="AF5" s="297">
        <v>850</v>
      </c>
      <c r="AG5" s="353">
        <v>943</v>
      </c>
      <c r="AH5" s="350"/>
      <c r="AI5" s="385">
        <v>66</v>
      </c>
      <c r="AJ5" s="380">
        <v>138</v>
      </c>
      <c r="AK5" s="382"/>
      <c r="AL5" s="327">
        <v>311</v>
      </c>
      <c r="AM5" s="380">
        <v>459</v>
      </c>
      <c r="AN5" s="382"/>
      <c r="AO5" s="380">
        <v>17.5</v>
      </c>
      <c r="AP5" s="380">
        <v>23.2</v>
      </c>
      <c r="AQ5" s="380"/>
    </row>
    <row r="6" spans="1:45" ht="15.75" thickBot="1" x14ac:dyDescent="0.3">
      <c r="A6" s="304" t="s">
        <v>109</v>
      </c>
      <c r="B6" s="305">
        <f t="shared" ref="B6:AQ6" si="0">AVERAGE(B7:B10)</f>
        <v>12.8</v>
      </c>
      <c r="C6" s="305">
        <f t="shared" si="0"/>
        <v>13.531731335180925</v>
      </c>
      <c r="D6" s="305" t="e">
        <f t="shared" si="0"/>
        <v>#DIV/0!</v>
      </c>
      <c r="E6" s="306">
        <f t="shared" si="0"/>
        <v>431.25</v>
      </c>
      <c r="F6" s="307">
        <f t="shared" si="0"/>
        <v>333.01609502804149</v>
      </c>
      <c r="G6" s="307" t="e">
        <f t="shared" si="0"/>
        <v>#DIV/0!</v>
      </c>
      <c r="H6" s="308">
        <f t="shared" si="0"/>
        <v>75.899999999999991</v>
      </c>
      <c r="I6" s="305">
        <f t="shared" si="0"/>
        <v>76.63138576930082</v>
      </c>
      <c r="J6" s="305" t="e">
        <f t="shared" si="0"/>
        <v>#DIV/0!</v>
      </c>
      <c r="K6" s="309">
        <f t="shared" si="0"/>
        <v>0.41499999999999998</v>
      </c>
      <c r="L6" s="310">
        <f t="shared" si="0"/>
        <v>0.42819514326041619</v>
      </c>
      <c r="M6" s="310" t="e">
        <f t="shared" si="0"/>
        <v>#DIV/0!</v>
      </c>
      <c r="N6" s="311">
        <f t="shared" si="0"/>
        <v>8.1000000000000014</v>
      </c>
      <c r="O6" s="305">
        <f t="shared" si="0"/>
        <v>18.125</v>
      </c>
      <c r="P6" s="305" t="e">
        <f t="shared" si="0"/>
        <v>#DIV/0!</v>
      </c>
      <c r="Q6" s="308">
        <f t="shared" si="0"/>
        <v>66.55</v>
      </c>
      <c r="R6" s="305">
        <f t="shared" si="0"/>
        <v>61.043265613003193</v>
      </c>
      <c r="S6" s="305" t="e">
        <f t="shared" si="0"/>
        <v>#DIV/0!</v>
      </c>
      <c r="T6" s="311">
        <f t="shared" si="0"/>
        <v>7.4375</v>
      </c>
      <c r="U6" s="305">
        <f t="shared" si="0"/>
        <v>6.9999999999999991</v>
      </c>
      <c r="V6" s="305" t="e">
        <f t="shared" si="0"/>
        <v>#DIV/0!</v>
      </c>
      <c r="W6" s="311">
        <f t="shared" si="0"/>
        <v>15.625</v>
      </c>
      <c r="X6" s="305">
        <f t="shared" si="0"/>
        <v>12.05</v>
      </c>
      <c r="Y6" s="305" t="e">
        <f t="shared" si="0"/>
        <v>#DIV/0!</v>
      </c>
      <c r="Z6" s="308">
        <f t="shared" si="0"/>
        <v>2.5250000000000004</v>
      </c>
      <c r="AA6" s="305">
        <f t="shared" si="0"/>
        <v>5.5762499999999999</v>
      </c>
      <c r="AB6" s="305" t="e">
        <f t="shared" si="0"/>
        <v>#DIV/0!</v>
      </c>
      <c r="AC6" s="311">
        <f t="shared" si="0"/>
        <v>5</v>
      </c>
      <c r="AD6" s="307">
        <f t="shared" si="0"/>
        <v>169.07499999999999</v>
      </c>
      <c r="AE6" s="305" t="e">
        <f t="shared" si="0"/>
        <v>#DIV/0!</v>
      </c>
      <c r="AF6" s="306">
        <f t="shared" si="0"/>
        <v>890</v>
      </c>
      <c r="AG6" s="312">
        <f t="shared" si="0"/>
        <v>928.71249999999998</v>
      </c>
      <c r="AH6" s="378" t="e">
        <f t="shared" si="0"/>
        <v>#DIV/0!</v>
      </c>
      <c r="AI6" s="312">
        <f t="shared" si="0"/>
        <v>106.75</v>
      </c>
      <c r="AJ6" s="312">
        <f t="shared" si="0"/>
        <v>146.25</v>
      </c>
      <c r="AK6" s="379" t="e">
        <f t="shared" si="0"/>
        <v>#DIV/0!</v>
      </c>
      <c r="AL6" s="312">
        <f t="shared" si="0"/>
        <v>466</v>
      </c>
      <c r="AM6" s="312">
        <f t="shared" si="0"/>
        <v>566.25</v>
      </c>
      <c r="AN6" s="379" t="e">
        <f t="shared" si="0"/>
        <v>#DIV/0!</v>
      </c>
      <c r="AO6" s="305">
        <f t="shared" si="0"/>
        <v>18.350000000000001</v>
      </c>
      <c r="AP6" s="305">
        <f t="shared" si="0"/>
        <v>20.225000000000001</v>
      </c>
      <c r="AQ6" s="312" t="e">
        <f t="shared" si="0"/>
        <v>#DIV/0!</v>
      </c>
    </row>
    <row r="7" spans="1:45" x14ac:dyDescent="0.25">
      <c r="A7" s="354" t="s">
        <v>153</v>
      </c>
      <c r="B7" s="286">
        <v>12.2</v>
      </c>
      <c r="C7" s="355">
        <v>13.13191779631231</v>
      </c>
      <c r="D7" s="351"/>
      <c r="E7" s="297">
        <v>405</v>
      </c>
      <c r="F7" s="289">
        <v>314.38151543993894</v>
      </c>
      <c r="G7" s="350"/>
      <c r="H7" s="318">
        <v>75.3</v>
      </c>
      <c r="I7" s="286">
        <v>77.109602327837052</v>
      </c>
      <c r="J7" s="351"/>
      <c r="K7" s="319">
        <v>0.46</v>
      </c>
      <c r="L7" s="293">
        <v>0.44563133246552533</v>
      </c>
      <c r="M7" s="352"/>
      <c r="N7" s="320">
        <v>8.4</v>
      </c>
      <c r="O7" s="286">
        <v>17.600000000000001</v>
      </c>
      <c r="P7" s="351"/>
      <c r="Q7" s="318">
        <v>66.8</v>
      </c>
      <c r="R7" s="286">
        <v>60.954512981917595</v>
      </c>
      <c r="S7" s="351"/>
      <c r="T7" s="320">
        <v>6.75</v>
      </c>
      <c r="U7" s="286">
        <v>7.2</v>
      </c>
      <c r="V7" s="351"/>
      <c r="W7" s="320">
        <v>11</v>
      </c>
      <c r="X7" s="286">
        <v>11.1</v>
      </c>
      <c r="Y7" s="351"/>
      <c r="Z7" s="318">
        <v>2.1</v>
      </c>
      <c r="AA7" s="286">
        <v>5.34</v>
      </c>
      <c r="AB7" s="351"/>
      <c r="AC7" s="320">
        <v>4.0999999999999996</v>
      </c>
      <c r="AD7" s="298">
        <v>165.05</v>
      </c>
      <c r="AE7" s="351"/>
      <c r="AF7" s="321">
        <v>920</v>
      </c>
      <c r="AG7" s="298">
        <v>994.8</v>
      </c>
      <c r="AH7" s="350"/>
      <c r="AI7" s="376">
        <v>99</v>
      </c>
      <c r="AJ7" s="380">
        <v>134</v>
      </c>
      <c r="AK7" s="382"/>
      <c r="AL7" s="327">
        <v>436</v>
      </c>
      <c r="AM7" s="380">
        <v>503</v>
      </c>
      <c r="AN7" s="382"/>
      <c r="AO7" s="381">
        <v>18.100000000000001</v>
      </c>
      <c r="AP7" s="381">
        <v>20.3</v>
      </c>
      <c r="AQ7" s="380"/>
    </row>
    <row r="8" spans="1:45" x14ac:dyDescent="0.25">
      <c r="A8" s="354" t="s">
        <v>10</v>
      </c>
      <c r="B8" s="286">
        <v>12.8</v>
      </c>
      <c r="C8" s="355">
        <v>12.989942624780296</v>
      </c>
      <c r="D8" s="351"/>
      <c r="E8" s="321">
        <v>435</v>
      </c>
      <c r="F8" s="289">
        <v>335.58672043173397</v>
      </c>
      <c r="G8" s="350"/>
      <c r="H8" s="318">
        <v>76.400000000000006</v>
      </c>
      <c r="I8" s="286">
        <v>77.280467039649722</v>
      </c>
      <c r="J8" s="351"/>
      <c r="K8" s="319">
        <v>0.38</v>
      </c>
      <c r="L8" s="293">
        <v>0.40089538822321114</v>
      </c>
      <c r="M8" s="352"/>
      <c r="N8" s="320">
        <v>6.7</v>
      </c>
      <c r="O8" s="286">
        <v>18</v>
      </c>
      <c r="P8" s="351"/>
      <c r="Q8" s="318">
        <v>63.1</v>
      </c>
      <c r="R8" s="286">
        <v>58.008262933738841</v>
      </c>
      <c r="S8" s="351"/>
      <c r="T8" s="320">
        <v>6</v>
      </c>
      <c r="U8" s="286">
        <v>5</v>
      </c>
      <c r="V8" s="351"/>
      <c r="W8" s="320">
        <v>10.5</v>
      </c>
      <c r="X8" s="286">
        <v>10</v>
      </c>
      <c r="Y8" s="351"/>
      <c r="Z8" s="318">
        <v>2.2000000000000002</v>
      </c>
      <c r="AA8" s="286">
        <v>5.835</v>
      </c>
      <c r="AB8" s="351"/>
      <c r="AC8" s="320">
        <v>3.9</v>
      </c>
      <c r="AD8" s="298">
        <v>150.55000000000001</v>
      </c>
      <c r="AE8" s="351"/>
      <c r="AF8" s="321">
        <v>840</v>
      </c>
      <c r="AG8" s="298">
        <v>848.55</v>
      </c>
      <c r="AH8" s="350"/>
      <c r="AI8" s="376">
        <v>93</v>
      </c>
      <c r="AJ8" s="380">
        <v>118</v>
      </c>
      <c r="AK8" s="382"/>
      <c r="AL8" s="327">
        <v>401</v>
      </c>
      <c r="AM8" s="380">
        <v>513</v>
      </c>
      <c r="AN8" s="382"/>
      <c r="AO8" s="381">
        <v>18.399999999999999</v>
      </c>
      <c r="AP8" s="381">
        <v>18.2</v>
      </c>
      <c r="AQ8" s="380"/>
    </row>
    <row r="9" spans="1:45" x14ac:dyDescent="0.25">
      <c r="A9" s="354" t="s">
        <v>155</v>
      </c>
      <c r="B9" s="286">
        <v>12.7</v>
      </c>
      <c r="C9" s="355">
        <v>13.305064919631098</v>
      </c>
      <c r="D9" s="351"/>
      <c r="E9" s="321">
        <v>475</v>
      </c>
      <c r="F9" s="289">
        <v>390.09614424049295</v>
      </c>
      <c r="G9" s="350"/>
      <c r="H9" s="318">
        <v>76.099999999999994</v>
      </c>
      <c r="I9" s="286">
        <v>76.83547370971651</v>
      </c>
      <c r="J9" s="351"/>
      <c r="K9" s="319">
        <v>0.41</v>
      </c>
      <c r="L9" s="293">
        <v>0.43625385235292841</v>
      </c>
      <c r="M9" s="352"/>
      <c r="N9" s="320">
        <v>7.8</v>
      </c>
      <c r="O9" s="286">
        <v>20.399999999999999</v>
      </c>
      <c r="P9" s="351"/>
      <c r="Q9" s="318">
        <v>66.5</v>
      </c>
      <c r="R9" s="286">
        <v>61.210286536356342</v>
      </c>
      <c r="S9" s="351"/>
      <c r="T9" s="320">
        <v>6.5</v>
      </c>
      <c r="U9" s="286">
        <v>7.1</v>
      </c>
      <c r="V9" s="351"/>
      <c r="W9" s="320">
        <v>24</v>
      </c>
      <c r="X9" s="286">
        <v>14.9</v>
      </c>
      <c r="Y9" s="351"/>
      <c r="Z9" s="318">
        <v>2.6</v>
      </c>
      <c r="AA9" s="286">
        <v>5.93</v>
      </c>
      <c r="AB9" s="351"/>
      <c r="AC9" s="320">
        <v>5.4</v>
      </c>
      <c r="AD9" s="298">
        <v>165.2</v>
      </c>
      <c r="AE9" s="351"/>
      <c r="AF9" s="321">
        <v>875</v>
      </c>
      <c r="AG9" s="298">
        <v>858.5</v>
      </c>
      <c r="AH9" s="350"/>
      <c r="AI9" s="376">
        <v>96</v>
      </c>
      <c r="AJ9" s="380">
        <v>156</v>
      </c>
      <c r="AK9" s="382"/>
      <c r="AL9" s="327">
        <v>460</v>
      </c>
      <c r="AM9" s="380">
        <v>598</v>
      </c>
      <c r="AN9" s="382"/>
      <c r="AO9" s="381">
        <v>17.3</v>
      </c>
      <c r="AP9" s="381">
        <v>20.5</v>
      </c>
      <c r="AQ9" s="380"/>
    </row>
    <row r="10" spans="1:45" x14ac:dyDescent="0.25">
      <c r="A10" s="356" t="s">
        <v>154</v>
      </c>
      <c r="B10" s="357">
        <v>13.5</v>
      </c>
      <c r="C10" s="358">
        <v>14.7</v>
      </c>
      <c r="D10" s="359"/>
      <c r="E10" s="360">
        <v>410</v>
      </c>
      <c r="F10" s="361">
        <v>292</v>
      </c>
      <c r="G10" s="362"/>
      <c r="H10" s="363">
        <v>75.8</v>
      </c>
      <c r="I10" s="357">
        <v>75.3</v>
      </c>
      <c r="J10" s="359"/>
      <c r="K10" s="364">
        <v>0.41</v>
      </c>
      <c r="L10" s="365">
        <v>0.43</v>
      </c>
      <c r="M10" s="366"/>
      <c r="N10" s="367">
        <v>9.5</v>
      </c>
      <c r="O10" s="357">
        <v>16.5</v>
      </c>
      <c r="P10" s="359"/>
      <c r="Q10" s="363">
        <v>69.8</v>
      </c>
      <c r="R10" s="357">
        <v>64</v>
      </c>
      <c r="S10" s="359"/>
      <c r="T10" s="367">
        <v>10.5</v>
      </c>
      <c r="U10" s="357">
        <v>8.6999999999999993</v>
      </c>
      <c r="V10" s="359"/>
      <c r="W10" s="367">
        <v>17</v>
      </c>
      <c r="X10" s="357">
        <v>12.2</v>
      </c>
      <c r="Y10" s="359"/>
      <c r="Z10" s="363">
        <v>3.2</v>
      </c>
      <c r="AA10" s="357">
        <v>5.2</v>
      </c>
      <c r="AB10" s="359"/>
      <c r="AC10" s="367">
        <v>6.6</v>
      </c>
      <c r="AD10" s="368">
        <v>195.5</v>
      </c>
      <c r="AE10" s="359"/>
      <c r="AF10" s="360">
        <v>925</v>
      </c>
      <c r="AG10" s="368">
        <v>1013</v>
      </c>
      <c r="AH10" s="362"/>
      <c r="AI10" s="377">
        <v>139</v>
      </c>
      <c r="AJ10" s="358">
        <v>177</v>
      </c>
      <c r="AK10" s="383"/>
      <c r="AL10" s="338">
        <v>567</v>
      </c>
      <c r="AM10" s="358">
        <v>651</v>
      </c>
      <c r="AN10" s="383"/>
      <c r="AO10" s="333">
        <v>19.600000000000001</v>
      </c>
      <c r="AP10" s="333">
        <v>21.9</v>
      </c>
      <c r="AQ10" s="358"/>
    </row>
    <row r="11" spans="1:45" x14ac:dyDescent="0.25">
      <c r="AD11" s="384" t="s">
        <v>157</v>
      </c>
    </row>
    <row r="12" spans="1:45" s="554" customFormat="1" ht="21.75" thickBot="1" x14ac:dyDescent="0.4">
      <c r="A12" s="678" t="s">
        <v>207</v>
      </c>
      <c r="B12" s="553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/>
      <c r="AQ12" s="553"/>
    </row>
    <row r="13" spans="1:45" s="554" customFormat="1" ht="15.75" x14ac:dyDescent="0.25">
      <c r="A13" s="888" t="s">
        <v>90</v>
      </c>
      <c r="B13" s="889" t="s">
        <v>91</v>
      </c>
      <c r="C13" s="889"/>
      <c r="D13" s="889"/>
      <c r="E13" s="889"/>
      <c r="F13" s="889"/>
      <c r="G13" s="890"/>
      <c r="H13" s="889" t="s">
        <v>92</v>
      </c>
      <c r="I13" s="889"/>
      <c r="J13" s="889"/>
      <c r="K13" s="889"/>
      <c r="L13" s="889"/>
      <c r="M13" s="889"/>
      <c r="N13" s="889"/>
      <c r="O13" s="889"/>
      <c r="P13" s="890"/>
      <c r="Q13" s="889" t="s">
        <v>93</v>
      </c>
      <c r="R13" s="889"/>
      <c r="S13" s="889"/>
      <c r="T13" s="889"/>
      <c r="U13" s="889"/>
      <c r="V13" s="889"/>
      <c r="W13" s="889"/>
      <c r="X13" s="889"/>
      <c r="Y13" s="890"/>
      <c r="Z13" s="889" t="s">
        <v>146</v>
      </c>
      <c r="AA13" s="889"/>
      <c r="AB13" s="889"/>
      <c r="AC13" s="889"/>
      <c r="AD13" s="889"/>
      <c r="AE13" s="889"/>
      <c r="AF13" s="889"/>
      <c r="AG13" s="889"/>
      <c r="AH13" s="890"/>
      <c r="AI13" s="889" t="s">
        <v>94</v>
      </c>
      <c r="AJ13" s="889"/>
      <c r="AK13" s="889"/>
      <c r="AL13" s="889"/>
      <c r="AM13" s="889"/>
      <c r="AN13" s="889"/>
      <c r="AO13" s="889"/>
      <c r="AP13" s="889"/>
      <c r="AQ13" s="889"/>
    </row>
    <row r="14" spans="1:45" s="554" customFormat="1" ht="15.75" x14ac:dyDescent="0.25">
      <c r="A14" s="884"/>
      <c r="B14" s="880" t="s">
        <v>95</v>
      </c>
      <c r="C14" s="880"/>
      <c r="D14" s="881"/>
      <c r="E14" s="880" t="s">
        <v>96</v>
      </c>
      <c r="F14" s="880"/>
      <c r="G14" s="882"/>
      <c r="H14" s="880" t="s">
        <v>97</v>
      </c>
      <c r="I14" s="880"/>
      <c r="J14" s="881"/>
      <c r="K14" s="879" t="s">
        <v>98</v>
      </c>
      <c r="L14" s="880"/>
      <c r="M14" s="881"/>
      <c r="N14" s="880" t="s">
        <v>99</v>
      </c>
      <c r="O14" s="880"/>
      <c r="P14" s="882"/>
      <c r="Q14" s="880" t="s">
        <v>100</v>
      </c>
      <c r="R14" s="880"/>
      <c r="S14" s="881"/>
      <c r="T14" s="879" t="s">
        <v>101</v>
      </c>
      <c r="U14" s="880"/>
      <c r="V14" s="881"/>
      <c r="W14" s="880" t="s">
        <v>102</v>
      </c>
      <c r="X14" s="880"/>
      <c r="Y14" s="882"/>
      <c r="Z14" s="880" t="s">
        <v>103</v>
      </c>
      <c r="AA14" s="880"/>
      <c r="AB14" s="881"/>
      <c r="AC14" s="879" t="s">
        <v>104</v>
      </c>
      <c r="AD14" s="880"/>
      <c r="AE14" s="881"/>
      <c r="AF14" s="880" t="s">
        <v>105</v>
      </c>
      <c r="AG14" s="880"/>
      <c r="AH14" s="882"/>
      <c r="AI14" s="880" t="s">
        <v>106</v>
      </c>
      <c r="AJ14" s="880"/>
      <c r="AK14" s="881"/>
      <c r="AL14" s="879" t="s">
        <v>107</v>
      </c>
      <c r="AM14" s="880"/>
      <c r="AN14" s="881"/>
      <c r="AO14" s="880" t="s">
        <v>108</v>
      </c>
      <c r="AP14" s="880"/>
      <c r="AQ14" s="880"/>
    </row>
    <row r="15" spans="1:45" s="554" customFormat="1" ht="15.75" thickBot="1" x14ac:dyDescent="0.3">
      <c r="A15" s="885"/>
      <c r="B15" s="555">
        <v>1997</v>
      </c>
      <c r="C15" s="555">
        <v>1998</v>
      </c>
      <c r="D15" s="556">
        <v>1999</v>
      </c>
      <c r="E15" s="555">
        <v>1997</v>
      </c>
      <c r="F15" s="555">
        <v>1998</v>
      </c>
      <c r="G15" s="555">
        <v>1999</v>
      </c>
      <c r="H15" s="557">
        <v>1997</v>
      </c>
      <c r="I15" s="555">
        <v>1998</v>
      </c>
      <c r="J15" s="556">
        <v>1999</v>
      </c>
      <c r="K15" s="555">
        <v>1997</v>
      </c>
      <c r="L15" s="555">
        <v>1998</v>
      </c>
      <c r="M15" s="556">
        <v>1999</v>
      </c>
      <c r="N15" s="555">
        <v>1997</v>
      </c>
      <c r="O15" s="555">
        <v>1998</v>
      </c>
      <c r="P15" s="555">
        <v>1999</v>
      </c>
      <c r="Q15" s="557">
        <v>1997</v>
      </c>
      <c r="R15" s="555">
        <v>1998</v>
      </c>
      <c r="S15" s="556">
        <v>1999</v>
      </c>
      <c r="T15" s="555">
        <v>1997</v>
      </c>
      <c r="U15" s="555">
        <v>1998</v>
      </c>
      <c r="V15" s="556">
        <v>1999</v>
      </c>
      <c r="W15" s="555">
        <v>1997</v>
      </c>
      <c r="X15" s="555">
        <v>1998</v>
      </c>
      <c r="Y15" s="555">
        <v>1999</v>
      </c>
      <c r="Z15" s="557">
        <v>1997</v>
      </c>
      <c r="AA15" s="555">
        <v>1998</v>
      </c>
      <c r="AB15" s="556">
        <v>1999</v>
      </c>
      <c r="AC15" s="555">
        <v>1997</v>
      </c>
      <c r="AD15" s="555">
        <v>1998</v>
      </c>
      <c r="AE15" s="556">
        <v>1999</v>
      </c>
      <c r="AF15" s="555">
        <v>1997</v>
      </c>
      <c r="AG15" s="555">
        <v>1998</v>
      </c>
      <c r="AH15" s="555">
        <v>1999</v>
      </c>
      <c r="AI15" s="557">
        <v>1997</v>
      </c>
      <c r="AJ15" s="555">
        <v>1998</v>
      </c>
      <c r="AK15" s="556">
        <v>1999</v>
      </c>
      <c r="AL15" s="555">
        <v>1997</v>
      </c>
      <c r="AM15" s="555">
        <v>1998</v>
      </c>
      <c r="AN15" s="556">
        <v>1999</v>
      </c>
      <c r="AO15" s="555">
        <v>1997</v>
      </c>
      <c r="AP15" s="555">
        <v>1998</v>
      </c>
      <c r="AQ15" s="556">
        <v>1999</v>
      </c>
    </row>
    <row r="16" spans="1:45" s="554" customFormat="1" x14ac:dyDescent="0.25">
      <c r="A16" s="558" t="s">
        <v>150</v>
      </c>
      <c r="B16" s="559">
        <v>12.399999618530201</v>
      </c>
      <c r="C16" s="559">
        <v>12</v>
      </c>
      <c r="D16" s="559">
        <v>11.279999732971101</v>
      </c>
      <c r="E16" s="560">
        <v>355</v>
      </c>
      <c r="F16" s="561">
        <v>390</v>
      </c>
      <c r="G16" s="562">
        <v>330</v>
      </c>
      <c r="H16" s="563">
        <v>77.300003051757798</v>
      </c>
      <c r="I16" s="559">
        <v>75.400001525878906</v>
      </c>
      <c r="J16" s="559">
        <v>75.599998474120994</v>
      </c>
      <c r="K16" s="564">
        <v>0.40999999642372098</v>
      </c>
      <c r="L16" s="565">
        <v>0.40000000596046398</v>
      </c>
      <c r="M16" s="565">
        <v>0.41999998688697798</v>
      </c>
      <c r="N16" s="566">
        <v>7</v>
      </c>
      <c r="O16" s="559">
        <v>7.0999999046325604</v>
      </c>
      <c r="P16" s="559">
        <v>7.1999998092651296</v>
      </c>
      <c r="Q16" s="563">
        <v>64.199996948242102</v>
      </c>
      <c r="R16" s="559">
        <v>64.400001525878906</v>
      </c>
      <c r="S16" s="559">
        <v>65.699996948242102</v>
      </c>
      <c r="T16" s="566">
        <v>7</v>
      </c>
      <c r="U16" s="559">
        <v>7.25</v>
      </c>
      <c r="V16" s="559">
        <v>7</v>
      </c>
      <c r="W16" s="566">
        <v>13</v>
      </c>
      <c r="X16" s="559">
        <v>16</v>
      </c>
      <c r="Y16" s="559">
        <v>10</v>
      </c>
      <c r="Z16" s="563">
        <v>2.9000000953674299</v>
      </c>
      <c r="AA16" s="559">
        <v>3.5</v>
      </c>
      <c r="AB16" s="559">
        <v>2.7999999523162802</v>
      </c>
      <c r="AC16" s="567"/>
      <c r="AD16" s="568"/>
      <c r="AE16" s="559">
        <v>2.70000004768371</v>
      </c>
      <c r="AF16" s="569">
        <v>880</v>
      </c>
      <c r="AG16" s="562">
        <v>880</v>
      </c>
      <c r="AH16" s="562">
        <v>825</v>
      </c>
      <c r="AI16" s="570"/>
      <c r="AJ16" s="562">
        <v>215</v>
      </c>
      <c r="AK16" s="571"/>
      <c r="AL16" s="572"/>
      <c r="AM16" s="562">
        <v>750</v>
      </c>
      <c r="AN16" s="571"/>
      <c r="AO16" s="573"/>
      <c r="AP16" s="562">
        <v>22</v>
      </c>
      <c r="AQ16" s="568"/>
      <c r="AR16" s="574"/>
      <c r="AS16" s="574"/>
    </row>
    <row r="17" spans="1:45" s="554" customFormat="1" ht="15.75" thickBot="1" x14ac:dyDescent="0.3">
      <c r="A17" s="575" t="s">
        <v>109</v>
      </c>
      <c r="B17" s="576">
        <f t="shared" ref="B17:AQ17" si="1">AVERAGE(B18:B23)</f>
        <v>12.53999977111812</v>
      </c>
      <c r="C17" s="576">
        <f t="shared" si="1"/>
        <v>12.500000190734839</v>
      </c>
      <c r="D17" s="576">
        <f t="shared" si="1"/>
        <v>11.799999952316224</v>
      </c>
      <c r="E17" s="577">
        <f t="shared" si="1"/>
        <v>377</v>
      </c>
      <c r="F17" s="578">
        <f t="shared" si="1"/>
        <v>404</v>
      </c>
      <c r="G17" s="578">
        <f t="shared" si="1"/>
        <v>366.25</v>
      </c>
      <c r="H17" s="579">
        <f t="shared" si="1"/>
        <v>76.219998168945239</v>
      </c>
      <c r="I17" s="576">
        <f t="shared" si="1"/>
        <v>76.380000305175741</v>
      </c>
      <c r="J17" s="576">
        <f t="shared" si="1"/>
        <v>75.449998855590763</v>
      </c>
      <c r="K17" s="580">
        <f t="shared" si="1"/>
        <v>0.41799999475479099</v>
      </c>
      <c r="L17" s="581">
        <f t="shared" si="1"/>
        <v>0.44199999570846538</v>
      </c>
      <c r="M17" s="581">
        <f t="shared" si="1"/>
        <v>0.43249999731779071</v>
      </c>
      <c r="N17" s="582">
        <f t="shared" si="1"/>
        <v>6.5599999427795339</v>
      </c>
      <c r="O17" s="576">
        <f t="shared" si="1"/>
        <v>6.480000019073481</v>
      </c>
      <c r="P17" s="576">
        <f t="shared" si="1"/>
        <v>7.0249998569488472</v>
      </c>
      <c r="Q17" s="579">
        <f t="shared" si="1"/>
        <v>63.240000152587847</v>
      </c>
      <c r="R17" s="576">
        <f t="shared" si="1"/>
        <v>63.080000305175716</v>
      </c>
      <c r="S17" s="576">
        <f t="shared" si="1"/>
        <v>64.274999618530217</v>
      </c>
      <c r="T17" s="582">
        <f t="shared" si="1"/>
        <v>5</v>
      </c>
      <c r="U17" s="576">
        <f t="shared" si="1"/>
        <v>4.6500000000000004</v>
      </c>
      <c r="V17" s="576">
        <f t="shared" si="1"/>
        <v>3.9375</v>
      </c>
      <c r="W17" s="582">
        <f t="shared" si="1"/>
        <v>7.3</v>
      </c>
      <c r="X17" s="576">
        <f t="shared" si="1"/>
        <v>7.7</v>
      </c>
      <c r="Y17" s="576">
        <f t="shared" si="1"/>
        <v>5.25</v>
      </c>
      <c r="Z17" s="579">
        <f t="shared" si="1"/>
        <v>2.1400000333785956</v>
      </c>
      <c r="AA17" s="576">
        <f t="shared" si="1"/>
        <v>2.5400000095367399</v>
      </c>
      <c r="AB17" s="576">
        <f t="shared" si="1"/>
        <v>1.9499999880790675</v>
      </c>
      <c r="AC17" s="582" t="e">
        <f t="shared" si="1"/>
        <v>#DIV/0!</v>
      </c>
      <c r="AD17" s="576" t="e">
        <f t="shared" si="1"/>
        <v>#DIV/0!</v>
      </c>
      <c r="AE17" s="576">
        <f t="shared" si="1"/>
        <v>2.1249999701976723</v>
      </c>
      <c r="AF17" s="577">
        <f t="shared" si="1"/>
        <v>765</v>
      </c>
      <c r="AG17" s="578">
        <f t="shared" si="1"/>
        <v>809</v>
      </c>
      <c r="AH17" s="578">
        <f t="shared" si="1"/>
        <v>708.75</v>
      </c>
      <c r="AI17" s="583" t="e">
        <f t="shared" si="1"/>
        <v>#DIV/0!</v>
      </c>
      <c r="AJ17" s="578">
        <f t="shared" si="1"/>
        <v>161</v>
      </c>
      <c r="AK17" s="578" t="e">
        <f t="shared" si="1"/>
        <v>#DIV/0!</v>
      </c>
      <c r="AL17" s="577" t="e">
        <f t="shared" si="1"/>
        <v>#DIV/0!</v>
      </c>
      <c r="AM17" s="578">
        <f t="shared" si="1"/>
        <v>514</v>
      </c>
      <c r="AN17" s="578" t="e">
        <f t="shared" si="1"/>
        <v>#DIV/0!</v>
      </c>
      <c r="AO17" s="582" t="e">
        <f t="shared" si="1"/>
        <v>#DIV/0!</v>
      </c>
      <c r="AP17" s="578">
        <f t="shared" si="1"/>
        <v>22.8</v>
      </c>
      <c r="AQ17" s="578" t="e">
        <f t="shared" si="1"/>
        <v>#DIV/0!</v>
      </c>
      <c r="AR17" s="574"/>
      <c r="AS17" s="574"/>
    </row>
    <row r="18" spans="1:45" s="553" customFormat="1" x14ac:dyDescent="0.25">
      <c r="A18" s="584" t="s">
        <v>197</v>
      </c>
      <c r="B18" s="563">
        <v>14.399999618530201</v>
      </c>
      <c r="C18" s="559">
        <v>13.6000003814697</v>
      </c>
      <c r="D18" s="585"/>
      <c r="E18" s="586">
        <v>365</v>
      </c>
      <c r="F18" s="561">
        <v>405</v>
      </c>
      <c r="G18" s="587"/>
      <c r="H18" s="563">
        <v>75.699996948242102</v>
      </c>
      <c r="I18" s="561">
        <v>75.099998474120994</v>
      </c>
      <c r="J18" s="585"/>
      <c r="K18" s="588">
        <v>0.40000000596046398</v>
      </c>
      <c r="L18" s="561">
        <v>0.41999998688697798</v>
      </c>
      <c r="M18" s="589"/>
      <c r="N18" s="590">
        <v>6.5999999046325604</v>
      </c>
      <c r="O18" s="559">
        <v>6.6999998092651296</v>
      </c>
      <c r="P18" s="585"/>
      <c r="Q18" s="563">
        <v>65.900001525878906</v>
      </c>
      <c r="R18" s="559">
        <v>65.099998474120994</v>
      </c>
      <c r="S18" s="591"/>
      <c r="T18" s="590">
        <v>4.5</v>
      </c>
      <c r="U18" s="559">
        <v>4.25</v>
      </c>
      <c r="V18" s="585"/>
      <c r="W18" s="590">
        <v>8.5</v>
      </c>
      <c r="X18" s="559">
        <v>8</v>
      </c>
      <c r="Y18" s="585"/>
      <c r="Z18" s="563">
        <v>2.4000000953674299</v>
      </c>
      <c r="AA18" s="559">
        <v>3.4000000953674299</v>
      </c>
      <c r="AB18" s="585"/>
      <c r="AC18" s="573"/>
      <c r="AD18" s="568"/>
      <c r="AE18" s="585"/>
      <c r="AF18" s="592">
        <v>860</v>
      </c>
      <c r="AG18" s="562">
        <v>880</v>
      </c>
      <c r="AH18" s="593"/>
      <c r="AI18" s="570"/>
      <c r="AJ18" s="562">
        <v>145</v>
      </c>
      <c r="AK18" s="571"/>
      <c r="AL18" s="594"/>
      <c r="AM18" s="562">
        <v>465</v>
      </c>
      <c r="AN18" s="571"/>
      <c r="AO18" s="595"/>
      <c r="AP18" s="562">
        <v>21</v>
      </c>
      <c r="AQ18" s="568"/>
      <c r="AR18" s="596"/>
      <c r="AS18" s="596"/>
    </row>
    <row r="19" spans="1:45" s="554" customFormat="1" x14ac:dyDescent="0.25">
      <c r="A19" s="597" t="s">
        <v>198</v>
      </c>
      <c r="B19" s="563">
        <v>11.899999618530201</v>
      </c>
      <c r="C19" s="559"/>
      <c r="D19" s="585"/>
      <c r="E19" s="586">
        <v>350</v>
      </c>
      <c r="F19" s="561"/>
      <c r="G19" s="587"/>
      <c r="H19" s="563">
        <v>76</v>
      </c>
      <c r="I19" s="561"/>
      <c r="J19" s="585"/>
      <c r="K19" s="588">
        <v>0.40999999642372098</v>
      </c>
      <c r="L19" s="561"/>
      <c r="M19" s="589"/>
      <c r="N19" s="590">
        <v>6.0999999046325604</v>
      </c>
      <c r="O19" s="559"/>
      <c r="P19" s="585"/>
      <c r="Q19" s="563">
        <v>60.099998474121001</v>
      </c>
      <c r="R19" s="559"/>
      <c r="S19" s="591"/>
      <c r="T19" s="590">
        <v>5.5</v>
      </c>
      <c r="U19" s="559"/>
      <c r="V19" s="585"/>
      <c r="W19" s="590">
        <v>9</v>
      </c>
      <c r="X19" s="559"/>
      <c r="Y19" s="585"/>
      <c r="Z19" s="563">
        <v>2.4000000953674299</v>
      </c>
      <c r="AA19" s="559"/>
      <c r="AB19" s="585"/>
      <c r="AC19" s="595"/>
      <c r="AD19" s="568"/>
      <c r="AE19" s="585"/>
      <c r="AF19" s="592">
        <v>740</v>
      </c>
      <c r="AG19" s="562"/>
      <c r="AH19" s="593"/>
      <c r="AI19" s="570"/>
      <c r="AJ19" s="562"/>
      <c r="AK19" s="571"/>
      <c r="AL19" s="594"/>
      <c r="AM19" s="562"/>
      <c r="AN19" s="571"/>
      <c r="AO19" s="595"/>
      <c r="AP19" s="562"/>
      <c r="AQ19" s="568"/>
      <c r="AR19" s="574"/>
      <c r="AS19" s="574"/>
    </row>
    <row r="20" spans="1:45" s="554" customFormat="1" x14ac:dyDescent="0.25">
      <c r="A20" s="597" t="s">
        <v>199</v>
      </c>
      <c r="B20" s="563">
        <v>11.899999618530201</v>
      </c>
      <c r="C20" s="559">
        <v>11.6000003814697</v>
      </c>
      <c r="D20" s="559">
        <v>11.119999885559</v>
      </c>
      <c r="E20" s="586">
        <v>405</v>
      </c>
      <c r="F20" s="561">
        <v>410</v>
      </c>
      <c r="G20" s="562">
        <v>370</v>
      </c>
      <c r="H20" s="563">
        <v>78.099998474120994</v>
      </c>
      <c r="I20" s="559">
        <v>78.699996948242102</v>
      </c>
      <c r="J20" s="559">
        <v>76.5</v>
      </c>
      <c r="K20" s="588">
        <v>0.43999999761581399</v>
      </c>
      <c r="L20" s="565">
        <v>0.479999989271164</v>
      </c>
      <c r="M20" s="565">
        <v>0.43999999761581399</v>
      </c>
      <c r="N20" s="590">
        <v>6.0999999046325604</v>
      </c>
      <c r="O20" s="559">
        <v>5.6999998092651296</v>
      </c>
      <c r="P20" s="559">
        <v>6.6999998092651296</v>
      </c>
      <c r="Q20" s="563">
        <v>61.900001525878899</v>
      </c>
      <c r="R20" s="559">
        <v>60.200000762939403</v>
      </c>
      <c r="S20" s="559">
        <v>62.099998474121001</v>
      </c>
      <c r="T20" s="590">
        <v>3.25</v>
      </c>
      <c r="U20" s="559">
        <v>2.75</v>
      </c>
      <c r="V20" s="559">
        <v>2.5</v>
      </c>
      <c r="W20" s="590">
        <v>3.5</v>
      </c>
      <c r="X20" s="559">
        <v>3.5</v>
      </c>
      <c r="Y20" s="559">
        <v>2.5</v>
      </c>
      <c r="Z20" s="563">
        <v>1.1000000238418499</v>
      </c>
      <c r="AA20" s="559">
        <v>1.29999995231628</v>
      </c>
      <c r="AB20" s="559">
        <v>1.5</v>
      </c>
      <c r="AC20" s="595"/>
      <c r="AD20" s="568"/>
      <c r="AE20" s="559">
        <v>1.6000000238418499</v>
      </c>
      <c r="AF20" s="592">
        <v>710</v>
      </c>
      <c r="AG20" s="562">
        <v>705</v>
      </c>
      <c r="AH20" s="562">
        <v>610</v>
      </c>
      <c r="AI20" s="570"/>
      <c r="AJ20" s="562">
        <v>80</v>
      </c>
      <c r="AK20" s="571"/>
      <c r="AL20" s="594"/>
      <c r="AM20" s="562">
        <v>210</v>
      </c>
      <c r="AN20" s="571"/>
      <c r="AO20" s="595"/>
      <c r="AP20" s="562">
        <v>25</v>
      </c>
      <c r="AQ20" s="568"/>
      <c r="AR20" s="574"/>
      <c r="AS20" s="574"/>
    </row>
    <row r="21" spans="1:45" s="554" customFormat="1" x14ac:dyDescent="0.25">
      <c r="A21" s="597" t="s">
        <v>200</v>
      </c>
      <c r="B21" s="563">
        <v>12.5</v>
      </c>
      <c r="C21" s="559">
        <v>12</v>
      </c>
      <c r="D21" s="559">
        <v>11.4600000381469</v>
      </c>
      <c r="E21" s="586">
        <v>405</v>
      </c>
      <c r="F21" s="561">
        <v>415</v>
      </c>
      <c r="G21" s="562">
        <v>375</v>
      </c>
      <c r="H21" s="563">
        <v>75.099998474120994</v>
      </c>
      <c r="I21" s="559">
        <v>75.5</v>
      </c>
      <c r="J21" s="559">
        <v>74.599998474120994</v>
      </c>
      <c r="K21" s="588">
        <v>0.41999998688697798</v>
      </c>
      <c r="L21" s="565">
        <v>0.43999999761581399</v>
      </c>
      <c r="M21" s="565">
        <v>0.43000000715255698</v>
      </c>
      <c r="N21" s="590">
        <v>7.9000000953674299</v>
      </c>
      <c r="O21" s="559">
        <v>7.8000001907348597</v>
      </c>
      <c r="P21" s="559">
        <v>8.6999998092651296</v>
      </c>
      <c r="Q21" s="563">
        <v>67.599998474120994</v>
      </c>
      <c r="R21" s="559">
        <v>67.300003051757798</v>
      </c>
      <c r="S21" s="559">
        <v>69.300003051757798</v>
      </c>
      <c r="T21" s="590">
        <v>4.75</v>
      </c>
      <c r="U21" s="559">
        <v>4.75</v>
      </c>
      <c r="V21" s="559">
        <v>4</v>
      </c>
      <c r="W21" s="590">
        <v>7.5</v>
      </c>
      <c r="X21" s="559">
        <v>7.5</v>
      </c>
      <c r="Y21" s="559">
        <v>5</v>
      </c>
      <c r="Z21" s="563">
        <v>2.20000004768371</v>
      </c>
      <c r="AA21" s="559">
        <v>2.2999999523162802</v>
      </c>
      <c r="AB21" s="559">
        <v>1.79999995231628</v>
      </c>
      <c r="AC21" s="595"/>
      <c r="AD21" s="568"/>
      <c r="AE21" s="559">
        <v>2</v>
      </c>
      <c r="AF21" s="592">
        <v>745</v>
      </c>
      <c r="AG21" s="562">
        <v>750</v>
      </c>
      <c r="AH21" s="562">
        <v>680</v>
      </c>
      <c r="AI21" s="570"/>
      <c r="AJ21" s="562">
        <v>140</v>
      </c>
      <c r="AK21" s="571"/>
      <c r="AL21" s="594"/>
      <c r="AM21" s="562">
        <v>470</v>
      </c>
      <c r="AN21" s="571"/>
      <c r="AO21" s="595"/>
      <c r="AP21" s="562">
        <v>22</v>
      </c>
      <c r="AQ21" s="568"/>
      <c r="AR21" s="574"/>
      <c r="AS21" s="574"/>
    </row>
    <row r="22" spans="1:45" s="554" customFormat="1" x14ac:dyDescent="0.25">
      <c r="A22" s="597" t="s">
        <v>201</v>
      </c>
      <c r="B22" s="563">
        <v>12</v>
      </c>
      <c r="C22" s="559">
        <v>11.6000003814697</v>
      </c>
      <c r="D22" s="559">
        <v>11</v>
      </c>
      <c r="E22" s="586">
        <v>360</v>
      </c>
      <c r="F22" s="561">
        <v>385</v>
      </c>
      <c r="G22" s="562">
        <v>340</v>
      </c>
      <c r="H22" s="563">
        <v>76.199996948242102</v>
      </c>
      <c r="I22" s="559">
        <v>76.300003051757798</v>
      </c>
      <c r="J22" s="559">
        <v>75</v>
      </c>
      <c r="K22" s="588">
        <v>0.41999998688697798</v>
      </c>
      <c r="L22" s="565">
        <v>0.43999999761581399</v>
      </c>
      <c r="M22" s="565">
        <v>0.43999999761581399</v>
      </c>
      <c r="N22" s="590">
        <v>6.0999999046325604</v>
      </c>
      <c r="O22" s="559">
        <v>5.9000000953674299</v>
      </c>
      <c r="P22" s="559">
        <v>6.1999998092651296</v>
      </c>
      <c r="Q22" s="563">
        <v>60.700000762939403</v>
      </c>
      <c r="R22" s="559">
        <v>59.200000762939403</v>
      </c>
      <c r="S22" s="559">
        <v>60.5</v>
      </c>
      <c r="T22" s="590">
        <v>7</v>
      </c>
      <c r="U22" s="559">
        <v>6</v>
      </c>
      <c r="V22" s="559">
        <v>4.25</v>
      </c>
      <c r="W22" s="590">
        <v>8</v>
      </c>
      <c r="X22" s="559">
        <v>9</v>
      </c>
      <c r="Y22" s="559">
        <v>5.5</v>
      </c>
      <c r="Z22" s="563">
        <v>2.5999999046325599</v>
      </c>
      <c r="AA22" s="559">
        <v>2.70000004768371</v>
      </c>
      <c r="AB22" s="559">
        <v>2.20000004768371</v>
      </c>
      <c r="AC22" s="595"/>
      <c r="AD22" s="568"/>
      <c r="AE22" s="559">
        <v>2.2999999523162802</v>
      </c>
      <c r="AF22" s="592">
        <v>770</v>
      </c>
      <c r="AG22" s="562">
        <v>790</v>
      </c>
      <c r="AH22" s="562">
        <v>705</v>
      </c>
      <c r="AI22" s="570"/>
      <c r="AJ22" s="562">
        <v>220</v>
      </c>
      <c r="AK22" s="571"/>
      <c r="AL22" s="594"/>
      <c r="AM22" s="562">
        <v>705</v>
      </c>
      <c r="AN22" s="571"/>
      <c r="AO22" s="595"/>
      <c r="AP22" s="562">
        <v>23</v>
      </c>
      <c r="AQ22" s="568"/>
      <c r="AR22" s="574"/>
      <c r="AS22" s="574"/>
    </row>
    <row r="23" spans="1:45" s="554" customFormat="1" x14ac:dyDescent="0.25">
      <c r="A23" s="598" t="s">
        <v>202</v>
      </c>
      <c r="B23" s="599"/>
      <c r="C23" s="600">
        <v>13.699999809265099</v>
      </c>
      <c r="D23" s="600">
        <v>13.619999885559</v>
      </c>
      <c r="E23" s="601"/>
      <c r="F23" s="602">
        <v>405</v>
      </c>
      <c r="G23" s="603">
        <v>380</v>
      </c>
      <c r="H23" s="599"/>
      <c r="I23" s="600">
        <v>76.300003051757798</v>
      </c>
      <c r="J23" s="600">
        <v>75.699996948242102</v>
      </c>
      <c r="K23" s="604"/>
      <c r="L23" s="605">
        <v>0.43000000715255698</v>
      </c>
      <c r="M23" s="605">
        <v>0.41999998688697798</v>
      </c>
      <c r="N23" s="601"/>
      <c r="O23" s="600">
        <v>6.3000001907348597</v>
      </c>
      <c r="P23" s="600">
        <v>6.5</v>
      </c>
      <c r="Q23" s="599"/>
      <c r="R23" s="600">
        <v>63.599998474121001</v>
      </c>
      <c r="S23" s="600">
        <v>65.199996948242102</v>
      </c>
      <c r="T23" s="606"/>
      <c r="U23" s="600">
        <v>5.5</v>
      </c>
      <c r="V23" s="600">
        <v>5</v>
      </c>
      <c r="W23" s="607"/>
      <c r="X23" s="600">
        <v>10.5</v>
      </c>
      <c r="Y23" s="600">
        <v>8</v>
      </c>
      <c r="Z23" s="599"/>
      <c r="AA23" s="600">
        <v>3</v>
      </c>
      <c r="AB23" s="600">
        <v>2.2999999523162802</v>
      </c>
      <c r="AC23" s="608"/>
      <c r="AD23" s="609"/>
      <c r="AE23" s="600">
        <v>2.5999999046325599</v>
      </c>
      <c r="AF23" s="601"/>
      <c r="AG23" s="603">
        <v>920</v>
      </c>
      <c r="AH23" s="603">
        <v>840</v>
      </c>
      <c r="AI23" s="610"/>
      <c r="AJ23" s="603">
        <v>220</v>
      </c>
      <c r="AK23" s="611"/>
      <c r="AL23" s="601"/>
      <c r="AM23" s="603">
        <v>720</v>
      </c>
      <c r="AN23" s="611"/>
      <c r="AO23" s="608"/>
      <c r="AP23" s="603">
        <v>23</v>
      </c>
      <c r="AQ23" s="609"/>
      <c r="AR23" s="574"/>
      <c r="AS23" s="574"/>
    </row>
    <row r="24" spans="1:45" x14ac:dyDescent="0.25">
      <c r="AD24" s="384"/>
    </row>
    <row r="25" spans="1:45" s="554" customFormat="1" ht="20.100000000000001" customHeight="1" thickBot="1" x14ac:dyDescent="0.4">
      <c r="A25" s="883" t="s">
        <v>206</v>
      </c>
      <c r="B25" s="883"/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883"/>
      <c r="T25" s="883"/>
      <c r="U25" s="883"/>
      <c r="V25" s="883"/>
      <c r="W25" s="883"/>
      <c r="X25" s="883"/>
      <c r="Y25" s="883"/>
      <c r="Z25" s="883"/>
      <c r="AA25" s="883"/>
      <c r="AB25" s="883"/>
      <c r="AC25" s="883"/>
      <c r="AD25" s="883"/>
      <c r="AE25" s="883"/>
      <c r="AF25" s="883"/>
      <c r="AG25" s="883"/>
      <c r="AH25" s="883"/>
      <c r="AI25" s="883"/>
      <c r="AJ25" s="883"/>
      <c r="AK25" s="883"/>
      <c r="AL25" s="883"/>
      <c r="AM25" s="883"/>
      <c r="AN25" s="883"/>
      <c r="AO25" s="883"/>
      <c r="AP25" s="883"/>
      <c r="AQ25" s="883"/>
      <c r="AR25" s="612"/>
    </row>
    <row r="26" spans="1:45" s="554" customFormat="1" ht="20.100000000000001" customHeight="1" x14ac:dyDescent="0.25">
      <c r="A26" s="884" t="s">
        <v>90</v>
      </c>
      <c r="B26" s="886" t="s">
        <v>91</v>
      </c>
      <c r="C26" s="886"/>
      <c r="D26" s="886"/>
      <c r="E26" s="886"/>
      <c r="F26" s="886"/>
      <c r="G26" s="887"/>
      <c r="H26" s="886" t="s">
        <v>92</v>
      </c>
      <c r="I26" s="886"/>
      <c r="J26" s="886"/>
      <c r="K26" s="886"/>
      <c r="L26" s="886"/>
      <c r="M26" s="886"/>
      <c r="N26" s="886"/>
      <c r="O26" s="886"/>
      <c r="P26" s="887"/>
      <c r="Q26" s="886" t="s">
        <v>93</v>
      </c>
      <c r="R26" s="886"/>
      <c r="S26" s="886"/>
      <c r="T26" s="886"/>
      <c r="U26" s="886"/>
      <c r="V26" s="886"/>
      <c r="W26" s="886"/>
      <c r="X26" s="886"/>
      <c r="Y26" s="887"/>
      <c r="Z26" s="886" t="s">
        <v>203</v>
      </c>
      <c r="AA26" s="886"/>
      <c r="AB26" s="886"/>
      <c r="AC26" s="886"/>
      <c r="AD26" s="886"/>
      <c r="AE26" s="886"/>
      <c r="AF26" s="886"/>
      <c r="AG26" s="886"/>
      <c r="AH26" s="887"/>
      <c r="AI26" s="886" t="s">
        <v>94</v>
      </c>
      <c r="AJ26" s="886"/>
      <c r="AK26" s="886"/>
      <c r="AL26" s="886"/>
      <c r="AM26" s="886"/>
      <c r="AN26" s="886"/>
      <c r="AO26" s="886"/>
      <c r="AP26" s="886"/>
      <c r="AQ26" s="886"/>
      <c r="AR26" s="612"/>
    </row>
    <row r="27" spans="1:45" s="554" customFormat="1" ht="20.100000000000001" customHeight="1" x14ac:dyDescent="0.25">
      <c r="A27" s="884"/>
      <c r="B27" s="880" t="s">
        <v>95</v>
      </c>
      <c r="C27" s="880"/>
      <c r="D27" s="881"/>
      <c r="E27" s="880" t="s">
        <v>96</v>
      </c>
      <c r="F27" s="880"/>
      <c r="G27" s="882"/>
      <c r="H27" s="880" t="s">
        <v>97</v>
      </c>
      <c r="I27" s="880"/>
      <c r="J27" s="881"/>
      <c r="K27" s="879" t="s">
        <v>98</v>
      </c>
      <c r="L27" s="880"/>
      <c r="M27" s="881"/>
      <c r="N27" s="880" t="s">
        <v>99</v>
      </c>
      <c r="O27" s="880"/>
      <c r="P27" s="882"/>
      <c r="Q27" s="880" t="s">
        <v>100</v>
      </c>
      <c r="R27" s="880"/>
      <c r="S27" s="881"/>
      <c r="T27" s="879" t="s">
        <v>101</v>
      </c>
      <c r="U27" s="880"/>
      <c r="V27" s="881"/>
      <c r="W27" s="880" t="s">
        <v>102</v>
      </c>
      <c r="X27" s="880"/>
      <c r="Y27" s="882"/>
      <c r="Z27" s="880" t="s">
        <v>103</v>
      </c>
      <c r="AA27" s="880"/>
      <c r="AB27" s="881"/>
      <c r="AC27" s="879" t="s">
        <v>104</v>
      </c>
      <c r="AD27" s="880"/>
      <c r="AE27" s="881"/>
      <c r="AF27" s="880" t="s">
        <v>105</v>
      </c>
      <c r="AG27" s="880"/>
      <c r="AH27" s="882"/>
      <c r="AI27" s="880" t="s">
        <v>106</v>
      </c>
      <c r="AJ27" s="880"/>
      <c r="AK27" s="881"/>
      <c r="AL27" s="879" t="s">
        <v>107</v>
      </c>
      <c r="AM27" s="880"/>
      <c r="AN27" s="881"/>
      <c r="AO27" s="880" t="s">
        <v>108</v>
      </c>
      <c r="AP27" s="880"/>
      <c r="AQ27" s="880"/>
      <c r="AR27" s="612"/>
    </row>
    <row r="28" spans="1:45" s="554" customFormat="1" ht="20.100000000000001" customHeight="1" thickBot="1" x14ac:dyDescent="0.3">
      <c r="A28" s="885"/>
      <c r="B28" s="555">
        <v>2006</v>
      </c>
      <c r="C28" s="555">
        <v>2007</v>
      </c>
      <c r="D28" s="556">
        <v>2008</v>
      </c>
      <c r="E28" s="555">
        <v>2006</v>
      </c>
      <c r="F28" s="555">
        <v>2007</v>
      </c>
      <c r="G28" s="613">
        <v>2008</v>
      </c>
      <c r="H28" s="555">
        <v>2006</v>
      </c>
      <c r="I28" s="555">
        <v>2007</v>
      </c>
      <c r="J28" s="556">
        <v>2008</v>
      </c>
      <c r="K28" s="614">
        <v>2006</v>
      </c>
      <c r="L28" s="555">
        <v>2007</v>
      </c>
      <c r="M28" s="556">
        <v>2008</v>
      </c>
      <c r="N28" s="555">
        <v>2006</v>
      </c>
      <c r="O28" s="555">
        <v>2007</v>
      </c>
      <c r="P28" s="613">
        <v>2008</v>
      </c>
      <c r="Q28" s="555">
        <v>2006</v>
      </c>
      <c r="R28" s="555">
        <v>2007</v>
      </c>
      <c r="S28" s="556">
        <v>2008</v>
      </c>
      <c r="T28" s="614">
        <v>2006</v>
      </c>
      <c r="U28" s="555">
        <v>2007</v>
      </c>
      <c r="V28" s="556">
        <v>2008</v>
      </c>
      <c r="W28" s="555">
        <v>2006</v>
      </c>
      <c r="X28" s="555">
        <v>2007</v>
      </c>
      <c r="Y28" s="613">
        <v>2008</v>
      </c>
      <c r="Z28" s="555">
        <v>2006</v>
      </c>
      <c r="AA28" s="555">
        <v>2007</v>
      </c>
      <c r="AB28" s="556">
        <v>2008</v>
      </c>
      <c r="AC28" s="614">
        <v>2006</v>
      </c>
      <c r="AD28" s="555">
        <v>2007</v>
      </c>
      <c r="AE28" s="556">
        <v>2008</v>
      </c>
      <c r="AF28" s="555">
        <v>2006</v>
      </c>
      <c r="AG28" s="555">
        <v>2007</v>
      </c>
      <c r="AH28" s="613">
        <v>2008</v>
      </c>
      <c r="AI28" s="555">
        <v>2006</v>
      </c>
      <c r="AJ28" s="555">
        <v>2007</v>
      </c>
      <c r="AK28" s="556">
        <v>2008</v>
      </c>
      <c r="AL28" s="614">
        <v>2006</v>
      </c>
      <c r="AM28" s="555">
        <v>2007</v>
      </c>
      <c r="AN28" s="556">
        <v>2008</v>
      </c>
      <c r="AO28" s="555">
        <v>2006</v>
      </c>
      <c r="AP28" s="555">
        <v>2007</v>
      </c>
      <c r="AQ28" s="555">
        <v>2008</v>
      </c>
      <c r="AR28" s="612"/>
    </row>
    <row r="29" spans="1:45" s="554" customFormat="1" ht="20.100000000000001" customHeight="1" x14ac:dyDescent="0.25">
      <c r="A29" s="558" t="s">
        <v>204</v>
      </c>
      <c r="B29" s="615">
        <v>15</v>
      </c>
      <c r="C29" s="615">
        <v>14.9</v>
      </c>
      <c r="D29" s="616">
        <v>13.8</v>
      </c>
      <c r="E29" s="617">
        <v>380</v>
      </c>
      <c r="F29" s="618">
        <v>365</v>
      </c>
      <c r="G29" s="619">
        <v>385</v>
      </c>
      <c r="H29" s="615">
        <v>74.3</v>
      </c>
      <c r="I29" s="615">
        <v>75</v>
      </c>
      <c r="J29" s="616">
        <v>75</v>
      </c>
      <c r="K29" s="620">
        <v>0.41</v>
      </c>
      <c r="L29" s="621">
        <v>0.43</v>
      </c>
      <c r="M29" s="622">
        <v>0.43</v>
      </c>
      <c r="N29" s="615">
        <v>8</v>
      </c>
      <c r="O29" s="615">
        <v>7.3</v>
      </c>
      <c r="P29" s="623">
        <v>7.9</v>
      </c>
      <c r="Q29" s="615">
        <v>66.8</v>
      </c>
      <c r="R29" s="624">
        <v>66.400000000000006</v>
      </c>
      <c r="S29" s="616">
        <v>67.8</v>
      </c>
      <c r="T29" s="625">
        <v>9.5</v>
      </c>
      <c r="U29" s="624">
        <v>7.75</v>
      </c>
      <c r="V29" s="616">
        <v>7.8</v>
      </c>
      <c r="W29" s="615">
        <v>15.5</v>
      </c>
      <c r="X29" s="624">
        <v>10.8</v>
      </c>
      <c r="Y29" s="623">
        <v>14.5</v>
      </c>
      <c r="Z29" s="615">
        <v>4.2</v>
      </c>
      <c r="AA29" s="624">
        <v>5.4</v>
      </c>
      <c r="AB29" s="616">
        <v>4.2</v>
      </c>
      <c r="AC29" s="620">
        <v>6.9</v>
      </c>
      <c r="AD29" s="626">
        <v>7.3</v>
      </c>
      <c r="AE29" s="627">
        <v>12.7</v>
      </c>
      <c r="AF29" s="628">
        <v>1165</v>
      </c>
      <c r="AG29" s="626">
        <v>1135</v>
      </c>
      <c r="AH29" s="629">
        <v>1105</v>
      </c>
      <c r="AI29" s="630"/>
      <c r="AJ29" s="630"/>
      <c r="AK29" s="631"/>
      <c r="AL29" s="632"/>
      <c r="AM29" s="630"/>
      <c r="AN29" s="631"/>
      <c r="AO29" s="630"/>
      <c r="AP29" s="630"/>
      <c r="AQ29" s="630"/>
      <c r="AR29" s="612"/>
    </row>
    <row r="30" spans="1:45" s="554" customFormat="1" ht="20.100000000000001" customHeight="1" thickBot="1" x14ac:dyDescent="0.3">
      <c r="A30" s="575" t="s">
        <v>109</v>
      </c>
      <c r="B30" s="576">
        <f t="shared" ref="B30:AH30" si="2">AVERAGE(B31:B35)</f>
        <v>14.175000000000001</v>
      </c>
      <c r="C30" s="576">
        <f t="shared" si="2"/>
        <v>14.66</v>
      </c>
      <c r="D30" s="633">
        <f t="shared" si="2"/>
        <v>13.7</v>
      </c>
      <c r="E30" s="578">
        <f t="shared" si="2"/>
        <v>392.5</v>
      </c>
      <c r="F30" s="578">
        <f t="shared" si="2"/>
        <v>373</v>
      </c>
      <c r="G30" s="634">
        <f t="shared" si="2"/>
        <v>400</v>
      </c>
      <c r="H30" s="576">
        <f t="shared" si="2"/>
        <v>75.349999999999994</v>
      </c>
      <c r="I30" s="576">
        <f t="shared" si="2"/>
        <v>75.28</v>
      </c>
      <c r="J30" s="633">
        <f t="shared" si="2"/>
        <v>75.5</v>
      </c>
      <c r="K30" s="635">
        <f t="shared" si="2"/>
        <v>0.43</v>
      </c>
      <c r="L30" s="581">
        <f t="shared" si="2"/>
        <v>0.45800000000000002</v>
      </c>
      <c r="M30" s="636">
        <f t="shared" si="2"/>
        <v>0.42800000000000005</v>
      </c>
      <c r="N30" s="576">
        <f t="shared" si="2"/>
        <v>7.4499999999999993</v>
      </c>
      <c r="O30" s="576">
        <f t="shared" si="2"/>
        <v>6.9599999999999991</v>
      </c>
      <c r="P30" s="637">
        <f t="shared" si="2"/>
        <v>7.8</v>
      </c>
      <c r="Q30" s="576">
        <f t="shared" si="2"/>
        <v>65.825000000000003</v>
      </c>
      <c r="R30" s="576">
        <f t="shared" si="2"/>
        <v>66.12</v>
      </c>
      <c r="S30" s="633">
        <f t="shared" si="2"/>
        <v>67.3</v>
      </c>
      <c r="T30" s="576">
        <f t="shared" si="2"/>
        <v>8.5625</v>
      </c>
      <c r="U30" s="576">
        <f t="shared" si="2"/>
        <v>7.85</v>
      </c>
      <c r="V30" s="633">
        <f t="shared" si="2"/>
        <v>7.3400000000000007</v>
      </c>
      <c r="W30" s="576">
        <f t="shared" si="2"/>
        <v>19.625</v>
      </c>
      <c r="X30" s="576">
        <f t="shared" si="2"/>
        <v>14.52</v>
      </c>
      <c r="Y30" s="637">
        <f t="shared" si="2"/>
        <v>14</v>
      </c>
      <c r="Z30" s="576">
        <f t="shared" si="2"/>
        <v>4.2750000000000004</v>
      </c>
      <c r="AA30" s="576">
        <f t="shared" si="2"/>
        <v>4.58</v>
      </c>
      <c r="AB30" s="633">
        <f t="shared" si="2"/>
        <v>3.66</v>
      </c>
      <c r="AC30" s="576">
        <f t="shared" si="2"/>
        <v>6.25</v>
      </c>
      <c r="AD30" s="576">
        <f t="shared" si="2"/>
        <v>5.94</v>
      </c>
      <c r="AE30" s="633">
        <f t="shared" si="2"/>
        <v>11.959999999999999</v>
      </c>
      <c r="AF30" s="578">
        <f t="shared" si="2"/>
        <v>1142.5</v>
      </c>
      <c r="AG30" s="635">
        <f t="shared" si="2"/>
        <v>1137</v>
      </c>
      <c r="AH30" s="638">
        <f t="shared" si="2"/>
        <v>1102</v>
      </c>
      <c r="AI30" s="639"/>
      <c r="AJ30" s="639"/>
      <c r="AK30" s="640"/>
      <c r="AL30" s="639"/>
      <c r="AM30" s="639"/>
      <c r="AN30" s="640"/>
      <c r="AO30" s="639"/>
      <c r="AP30" s="639"/>
      <c r="AQ30" s="639"/>
      <c r="AR30" s="612"/>
    </row>
    <row r="31" spans="1:45" s="554" customFormat="1" ht="20.100000000000001" customHeight="1" x14ac:dyDescent="0.25">
      <c r="A31" s="641" t="s">
        <v>110</v>
      </c>
      <c r="B31" s="642">
        <v>14.4</v>
      </c>
      <c r="C31" s="642">
        <v>14.4</v>
      </c>
      <c r="D31" s="643">
        <v>13.5</v>
      </c>
      <c r="E31" s="644">
        <v>395</v>
      </c>
      <c r="F31" s="645">
        <v>370</v>
      </c>
      <c r="G31" s="646">
        <v>400</v>
      </c>
      <c r="H31" s="642">
        <v>74</v>
      </c>
      <c r="I31" s="642">
        <v>74.8</v>
      </c>
      <c r="J31" s="643">
        <v>74.7</v>
      </c>
      <c r="K31" s="647">
        <v>0.44</v>
      </c>
      <c r="L31" s="648">
        <v>0.46</v>
      </c>
      <c r="M31" s="649">
        <v>0.44</v>
      </c>
      <c r="N31" s="642">
        <v>7.8</v>
      </c>
      <c r="O31" s="642">
        <v>7.3</v>
      </c>
      <c r="P31" s="650">
        <v>7.9</v>
      </c>
      <c r="Q31" s="642">
        <v>66.2</v>
      </c>
      <c r="R31" s="651">
        <v>65.5</v>
      </c>
      <c r="S31" s="643">
        <v>67.099999999999994</v>
      </c>
      <c r="T31" s="652">
        <v>6</v>
      </c>
      <c r="U31" s="651">
        <v>5.75</v>
      </c>
      <c r="V31" s="643">
        <v>5.5</v>
      </c>
      <c r="W31" s="642">
        <v>11</v>
      </c>
      <c r="X31" s="651">
        <v>8.5</v>
      </c>
      <c r="Y31" s="650">
        <v>12</v>
      </c>
      <c r="Z31" s="642">
        <v>3.5</v>
      </c>
      <c r="AA31" s="651">
        <v>3.9</v>
      </c>
      <c r="AB31" s="643">
        <v>3.5</v>
      </c>
      <c r="AC31" s="647">
        <v>5.4</v>
      </c>
      <c r="AD31" s="653">
        <v>5.3</v>
      </c>
      <c r="AE31" s="654">
        <v>11.1</v>
      </c>
      <c r="AF31" s="655">
        <v>1145</v>
      </c>
      <c r="AG31" s="653">
        <v>1145</v>
      </c>
      <c r="AH31" s="656">
        <v>1100</v>
      </c>
      <c r="AI31" s="657"/>
      <c r="AJ31" s="657"/>
      <c r="AK31" s="658"/>
      <c r="AL31" s="659"/>
      <c r="AM31" s="657"/>
      <c r="AN31" s="658"/>
      <c r="AO31" s="657"/>
      <c r="AP31" s="657"/>
      <c r="AQ31" s="657"/>
      <c r="AR31" s="612"/>
    </row>
    <row r="32" spans="1:45" s="554" customFormat="1" ht="20.100000000000001" customHeight="1" x14ac:dyDescent="0.25">
      <c r="A32" s="641" t="s">
        <v>152</v>
      </c>
      <c r="B32" s="642">
        <v>13.8</v>
      </c>
      <c r="C32" s="642">
        <v>14.2</v>
      </c>
      <c r="D32" s="643">
        <v>13.1</v>
      </c>
      <c r="E32" s="644">
        <v>385</v>
      </c>
      <c r="F32" s="645">
        <v>370</v>
      </c>
      <c r="G32" s="646">
        <v>400</v>
      </c>
      <c r="H32" s="642">
        <v>75.400000000000006</v>
      </c>
      <c r="I32" s="642">
        <v>76.099999999999994</v>
      </c>
      <c r="J32" s="643">
        <v>76.2</v>
      </c>
      <c r="K32" s="647">
        <v>0.44</v>
      </c>
      <c r="L32" s="648">
        <v>0.44</v>
      </c>
      <c r="M32" s="649">
        <v>0.42</v>
      </c>
      <c r="N32" s="642">
        <v>8.1</v>
      </c>
      <c r="O32" s="642">
        <v>7.4</v>
      </c>
      <c r="P32" s="650">
        <v>8.6</v>
      </c>
      <c r="Q32" s="642">
        <v>67.099999999999994</v>
      </c>
      <c r="R32" s="651">
        <v>66.900000000000006</v>
      </c>
      <c r="S32" s="643">
        <v>67.599999999999994</v>
      </c>
      <c r="T32" s="652">
        <v>10.25</v>
      </c>
      <c r="U32" s="651">
        <v>7.25</v>
      </c>
      <c r="V32" s="643">
        <v>6.3</v>
      </c>
      <c r="W32" s="642">
        <v>27.5</v>
      </c>
      <c r="X32" s="651">
        <v>10.8</v>
      </c>
      <c r="Y32" s="650">
        <v>10.5</v>
      </c>
      <c r="Z32" s="642">
        <v>4.4000000000000004</v>
      </c>
      <c r="AA32" s="651">
        <v>4.8</v>
      </c>
      <c r="AB32" s="643">
        <v>3.4</v>
      </c>
      <c r="AC32" s="647">
        <v>6.6</v>
      </c>
      <c r="AD32" s="653">
        <v>6.4</v>
      </c>
      <c r="AE32" s="654">
        <v>11.9</v>
      </c>
      <c r="AF32" s="655">
        <v>1130</v>
      </c>
      <c r="AG32" s="653">
        <v>1090</v>
      </c>
      <c r="AH32" s="656">
        <v>1080</v>
      </c>
      <c r="AI32" s="657"/>
      <c r="AJ32" s="657"/>
      <c r="AK32" s="658"/>
      <c r="AL32" s="659"/>
      <c r="AM32" s="657"/>
      <c r="AN32" s="658"/>
      <c r="AO32" s="657"/>
      <c r="AP32" s="657"/>
      <c r="AQ32" s="657"/>
      <c r="AR32" s="612"/>
    </row>
    <row r="33" spans="1:44" s="554" customFormat="1" ht="20.100000000000001" customHeight="1" x14ac:dyDescent="0.25">
      <c r="A33" s="641" t="s">
        <v>205</v>
      </c>
      <c r="B33" s="642">
        <v>14.4</v>
      </c>
      <c r="C33" s="642">
        <v>14.7</v>
      </c>
      <c r="D33" s="643">
        <v>13.2</v>
      </c>
      <c r="E33" s="645">
        <v>385</v>
      </c>
      <c r="F33" s="645">
        <v>360</v>
      </c>
      <c r="G33" s="646">
        <v>380</v>
      </c>
      <c r="H33" s="642">
        <v>75.3</v>
      </c>
      <c r="I33" s="642">
        <v>74.2</v>
      </c>
      <c r="J33" s="643">
        <v>74.599999999999994</v>
      </c>
      <c r="K33" s="647">
        <v>0.42</v>
      </c>
      <c r="L33" s="648">
        <v>0.45</v>
      </c>
      <c r="M33" s="649">
        <v>0.41</v>
      </c>
      <c r="N33" s="642">
        <v>6.7</v>
      </c>
      <c r="O33" s="642">
        <v>6.4</v>
      </c>
      <c r="P33" s="650">
        <v>7.5</v>
      </c>
      <c r="Q33" s="651">
        <v>66.7</v>
      </c>
      <c r="R33" s="651">
        <v>66.400000000000006</v>
      </c>
      <c r="S33" s="643">
        <v>67.099999999999994</v>
      </c>
      <c r="T33" s="652">
        <v>10.5</v>
      </c>
      <c r="U33" s="651">
        <v>10</v>
      </c>
      <c r="V33" s="643">
        <v>11.3</v>
      </c>
      <c r="W33" s="642">
        <v>23.5</v>
      </c>
      <c r="X33" s="651">
        <v>23.5</v>
      </c>
      <c r="Y33" s="650">
        <v>21.5</v>
      </c>
      <c r="Z33" s="651">
        <v>3.9</v>
      </c>
      <c r="AA33" s="651">
        <v>5</v>
      </c>
      <c r="AB33" s="643">
        <v>4.0999999999999996</v>
      </c>
      <c r="AC33" s="647">
        <v>5.6</v>
      </c>
      <c r="AD33" s="653">
        <v>5.9</v>
      </c>
      <c r="AE33" s="654">
        <v>13.5</v>
      </c>
      <c r="AF33" s="653">
        <v>1165</v>
      </c>
      <c r="AG33" s="653">
        <v>1150</v>
      </c>
      <c r="AH33" s="656">
        <v>1125</v>
      </c>
      <c r="AI33" s="657"/>
      <c r="AJ33" s="657"/>
      <c r="AK33" s="658"/>
      <c r="AL33" s="659"/>
      <c r="AM33" s="657"/>
      <c r="AN33" s="658"/>
      <c r="AO33" s="657"/>
      <c r="AP33" s="657"/>
      <c r="AQ33" s="657"/>
      <c r="AR33" s="612"/>
    </row>
    <row r="34" spans="1:44" s="554" customFormat="1" ht="20.100000000000001" customHeight="1" x14ac:dyDescent="0.25">
      <c r="A34" s="641" t="s">
        <v>113</v>
      </c>
      <c r="B34" s="642">
        <v>14.1</v>
      </c>
      <c r="C34" s="642">
        <v>14.6</v>
      </c>
      <c r="D34" s="643">
        <v>14.1</v>
      </c>
      <c r="E34" s="645">
        <v>405</v>
      </c>
      <c r="F34" s="645">
        <v>375</v>
      </c>
      <c r="G34" s="646">
        <v>415</v>
      </c>
      <c r="H34" s="642">
        <v>76.7</v>
      </c>
      <c r="I34" s="642">
        <v>76.5</v>
      </c>
      <c r="J34" s="643">
        <v>76.3</v>
      </c>
      <c r="K34" s="647">
        <v>0.42</v>
      </c>
      <c r="L34" s="648">
        <v>0.44</v>
      </c>
      <c r="M34" s="649">
        <v>0.41</v>
      </c>
      <c r="N34" s="642">
        <v>7.2</v>
      </c>
      <c r="O34" s="642">
        <v>6.9</v>
      </c>
      <c r="P34" s="650">
        <v>7.7</v>
      </c>
      <c r="Q34" s="651">
        <v>63.3</v>
      </c>
      <c r="R34" s="651">
        <v>64.5</v>
      </c>
      <c r="S34" s="643">
        <v>66.099999999999994</v>
      </c>
      <c r="T34" s="652">
        <v>7.5</v>
      </c>
      <c r="U34" s="651">
        <v>10</v>
      </c>
      <c r="V34" s="643">
        <v>7.3</v>
      </c>
      <c r="W34" s="651">
        <v>16.5</v>
      </c>
      <c r="X34" s="651">
        <v>18</v>
      </c>
      <c r="Y34" s="650">
        <v>15</v>
      </c>
      <c r="Z34" s="651">
        <v>5.3</v>
      </c>
      <c r="AA34" s="651">
        <v>5.2</v>
      </c>
      <c r="AB34" s="643">
        <v>4.2</v>
      </c>
      <c r="AC34" s="647">
        <v>7.4</v>
      </c>
      <c r="AD34" s="653">
        <v>6.6</v>
      </c>
      <c r="AE34" s="654">
        <v>13.9</v>
      </c>
      <c r="AF34" s="653">
        <v>1130</v>
      </c>
      <c r="AG34" s="653">
        <v>1160</v>
      </c>
      <c r="AH34" s="656">
        <v>1125</v>
      </c>
      <c r="AI34" s="657"/>
      <c r="AJ34" s="657"/>
      <c r="AK34" s="658"/>
      <c r="AL34" s="659"/>
      <c r="AM34" s="657"/>
      <c r="AN34" s="658"/>
      <c r="AO34" s="657"/>
      <c r="AP34" s="657"/>
      <c r="AQ34" s="657"/>
      <c r="AR34" s="612"/>
    </row>
    <row r="35" spans="1:44" s="554" customFormat="1" ht="19.5" customHeight="1" thickBot="1" x14ac:dyDescent="0.3">
      <c r="A35" s="660" t="s">
        <v>179</v>
      </c>
      <c r="B35" s="661"/>
      <c r="C35" s="661">
        <v>15.4</v>
      </c>
      <c r="D35" s="662">
        <v>14.6</v>
      </c>
      <c r="E35" s="663"/>
      <c r="F35" s="664">
        <v>390</v>
      </c>
      <c r="G35" s="665">
        <v>405</v>
      </c>
      <c r="H35" s="661"/>
      <c r="I35" s="661">
        <v>74.8</v>
      </c>
      <c r="J35" s="662">
        <v>75.7</v>
      </c>
      <c r="K35" s="666"/>
      <c r="L35" s="667">
        <v>0.5</v>
      </c>
      <c r="M35" s="668">
        <v>0.46</v>
      </c>
      <c r="N35" s="661"/>
      <c r="O35" s="661">
        <v>6.8</v>
      </c>
      <c r="P35" s="669">
        <v>7.3</v>
      </c>
      <c r="Q35" s="661"/>
      <c r="R35" s="670">
        <v>67.3</v>
      </c>
      <c r="S35" s="662">
        <v>68.599999999999994</v>
      </c>
      <c r="T35" s="671"/>
      <c r="U35" s="670">
        <v>6.25</v>
      </c>
      <c r="V35" s="662">
        <v>6.3</v>
      </c>
      <c r="W35" s="661"/>
      <c r="X35" s="670">
        <v>11.8</v>
      </c>
      <c r="Y35" s="669">
        <v>11</v>
      </c>
      <c r="Z35" s="661"/>
      <c r="AA35" s="670">
        <v>4</v>
      </c>
      <c r="AB35" s="662">
        <v>3.1</v>
      </c>
      <c r="AC35" s="672"/>
      <c r="AD35" s="673">
        <v>5.5</v>
      </c>
      <c r="AE35" s="674">
        <v>9.4</v>
      </c>
      <c r="AF35" s="672"/>
      <c r="AG35" s="673">
        <v>1140</v>
      </c>
      <c r="AH35" s="675">
        <v>1080</v>
      </c>
      <c r="AI35" s="676"/>
      <c r="AJ35" s="676"/>
      <c r="AK35" s="677"/>
      <c r="AL35" s="676"/>
      <c r="AM35" s="676"/>
      <c r="AN35" s="677"/>
      <c r="AO35" s="676"/>
      <c r="AP35" s="676"/>
      <c r="AQ35" s="676"/>
      <c r="AR35" s="612"/>
    </row>
    <row r="36" spans="1:44" x14ac:dyDescent="0.25">
      <c r="AD36" s="384"/>
    </row>
    <row r="37" spans="1:44" x14ac:dyDescent="0.25">
      <c r="A37" s="517" t="s">
        <v>257</v>
      </c>
      <c r="AD37" s="384"/>
    </row>
    <row r="38" spans="1:44" s="1" customFormat="1" ht="20.100000000000001" customHeight="1" thickBot="1" x14ac:dyDescent="0.4">
      <c r="A38" s="348" t="s">
        <v>151</v>
      </c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</row>
    <row r="39" spans="1:44" s="1" customFormat="1" ht="15" customHeight="1" x14ac:dyDescent="0.25">
      <c r="A39" s="896" t="s">
        <v>90</v>
      </c>
      <c r="B39" s="891" t="s">
        <v>91</v>
      </c>
      <c r="C39" s="891"/>
      <c r="D39" s="891"/>
      <c r="E39" s="891"/>
      <c r="F39" s="891"/>
      <c r="G39" s="899"/>
      <c r="H39" s="891" t="s">
        <v>92</v>
      </c>
      <c r="I39" s="891"/>
      <c r="J39" s="891"/>
      <c r="K39" s="891"/>
      <c r="L39" s="891"/>
      <c r="M39" s="891"/>
      <c r="N39" s="891"/>
      <c r="O39" s="891"/>
      <c r="P39" s="899"/>
      <c r="Q39" s="891" t="s">
        <v>93</v>
      </c>
      <c r="R39" s="891"/>
      <c r="S39" s="891"/>
      <c r="T39" s="891"/>
      <c r="U39" s="891"/>
      <c r="V39" s="891"/>
      <c r="W39" s="891"/>
      <c r="X39" s="891"/>
      <c r="Y39" s="899"/>
      <c r="Z39" s="891" t="s">
        <v>116</v>
      </c>
      <c r="AA39" s="891"/>
      <c r="AB39" s="891"/>
      <c r="AC39" s="891"/>
      <c r="AD39" s="891"/>
      <c r="AE39" s="891"/>
      <c r="AF39" s="891"/>
      <c r="AG39" s="891"/>
      <c r="AH39" s="899"/>
      <c r="AI39" s="891" t="s">
        <v>94</v>
      </c>
      <c r="AJ39" s="891"/>
      <c r="AK39" s="891"/>
      <c r="AL39" s="891"/>
      <c r="AM39" s="891"/>
      <c r="AN39" s="891"/>
      <c r="AO39" s="891"/>
      <c r="AP39" s="891"/>
      <c r="AQ39" s="891"/>
      <c r="AR39" s="280"/>
    </row>
    <row r="40" spans="1:44" s="1" customFormat="1" ht="15" customHeight="1" x14ac:dyDescent="0.25">
      <c r="A40" s="897"/>
      <c r="B40" s="892" t="s">
        <v>95</v>
      </c>
      <c r="C40" s="892"/>
      <c r="D40" s="893"/>
      <c r="E40" s="892" t="s">
        <v>96</v>
      </c>
      <c r="F40" s="892"/>
      <c r="G40" s="894"/>
      <c r="H40" s="892" t="s">
        <v>97</v>
      </c>
      <c r="I40" s="892"/>
      <c r="J40" s="893"/>
      <c r="K40" s="895" t="s">
        <v>98</v>
      </c>
      <c r="L40" s="892"/>
      <c r="M40" s="893"/>
      <c r="N40" s="892" t="s">
        <v>99</v>
      </c>
      <c r="O40" s="892"/>
      <c r="P40" s="894"/>
      <c r="Q40" s="892" t="s">
        <v>100</v>
      </c>
      <c r="R40" s="892"/>
      <c r="S40" s="893"/>
      <c r="T40" s="895" t="s">
        <v>101</v>
      </c>
      <c r="U40" s="892"/>
      <c r="V40" s="893"/>
      <c r="W40" s="892" t="s">
        <v>102</v>
      </c>
      <c r="X40" s="892"/>
      <c r="Y40" s="894"/>
      <c r="Z40" s="892" t="s">
        <v>103</v>
      </c>
      <c r="AA40" s="892"/>
      <c r="AB40" s="893"/>
      <c r="AC40" s="895" t="s">
        <v>104</v>
      </c>
      <c r="AD40" s="892"/>
      <c r="AE40" s="893"/>
      <c r="AF40" s="892" t="s">
        <v>105</v>
      </c>
      <c r="AG40" s="892"/>
      <c r="AH40" s="894"/>
      <c r="AI40" s="892" t="s">
        <v>106</v>
      </c>
      <c r="AJ40" s="892"/>
      <c r="AK40" s="893"/>
      <c r="AL40" s="895" t="s">
        <v>107</v>
      </c>
      <c r="AM40" s="892"/>
      <c r="AN40" s="893"/>
      <c r="AO40" s="892" t="s">
        <v>108</v>
      </c>
      <c r="AP40" s="892"/>
      <c r="AQ40" s="892"/>
      <c r="AR40" s="280"/>
    </row>
    <row r="41" spans="1:44" s="1" customFormat="1" ht="15" customHeight="1" thickBot="1" x14ac:dyDescent="0.3">
      <c r="A41" s="898"/>
      <c r="B41" s="281">
        <v>2004</v>
      </c>
      <c r="C41" s="281">
        <v>2005</v>
      </c>
      <c r="D41" s="282">
        <v>2006</v>
      </c>
      <c r="E41" s="281">
        <v>2004</v>
      </c>
      <c r="F41" s="281">
        <v>2005</v>
      </c>
      <c r="G41" s="282">
        <v>2006</v>
      </c>
      <c r="H41" s="281">
        <v>2004</v>
      </c>
      <c r="I41" s="281">
        <v>2005</v>
      </c>
      <c r="J41" s="282">
        <v>2006</v>
      </c>
      <c r="K41" s="281">
        <v>2004</v>
      </c>
      <c r="L41" s="281">
        <v>2005</v>
      </c>
      <c r="M41" s="282">
        <v>2006</v>
      </c>
      <c r="N41" s="281">
        <v>2004</v>
      </c>
      <c r="O41" s="281">
        <v>2005</v>
      </c>
      <c r="P41" s="282">
        <v>2006</v>
      </c>
      <c r="Q41" s="281">
        <v>2004</v>
      </c>
      <c r="R41" s="281">
        <v>2005</v>
      </c>
      <c r="S41" s="282">
        <v>2006</v>
      </c>
      <c r="T41" s="281">
        <v>2004</v>
      </c>
      <c r="U41" s="281">
        <v>2005</v>
      </c>
      <c r="V41" s="282">
        <v>2006</v>
      </c>
      <c r="W41" s="281">
        <v>2004</v>
      </c>
      <c r="X41" s="281">
        <v>2005</v>
      </c>
      <c r="Y41" s="282">
        <v>2006</v>
      </c>
      <c r="Z41" s="281">
        <v>2004</v>
      </c>
      <c r="AA41" s="281">
        <v>2005</v>
      </c>
      <c r="AB41" s="282">
        <v>2006</v>
      </c>
      <c r="AC41" s="281">
        <v>2004</v>
      </c>
      <c r="AD41" s="281">
        <v>2005</v>
      </c>
      <c r="AE41" s="282">
        <v>2006</v>
      </c>
      <c r="AF41" s="281">
        <v>2004</v>
      </c>
      <c r="AG41" s="281">
        <v>2005</v>
      </c>
      <c r="AH41" s="282">
        <v>2006</v>
      </c>
      <c r="AI41" s="281">
        <v>2004</v>
      </c>
      <c r="AJ41" s="281">
        <v>2005</v>
      </c>
      <c r="AK41" s="282">
        <v>2006</v>
      </c>
      <c r="AL41" s="281">
        <v>2004</v>
      </c>
      <c r="AM41" s="281">
        <v>2005</v>
      </c>
      <c r="AN41" s="282">
        <v>2006</v>
      </c>
      <c r="AO41" s="281">
        <v>2004</v>
      </c>
      <c r="AP41" s="281">
        <v>2005</v>
      </c>
      <c r="AQ41" s="281">
        <v>2006</v>
      </c>
      <c r="AR41" s="280"/>
    </row>
    <row r="42" spans="1:44" s="349" customFormat="1" ht="15" customHeight="1" x14ac:dyDescent="0.25">
      <c r="A42" s="285" t="s">
        <v>115</v>
      </c>
      <c r="B42" s="286">
        <v>14.300000190734863</v>
      </c>
      <c r="C42" s="286">
        <v>13.260000228881836</v>
      </c>
      <c r="D42" s="296">
        <v>13.920000076293945</v>
      </c>
      <c r="E42" s="288">
        <v>405</v>
      </c>
      <c r="F42" s="289">
        <v>390</v>
      </c>
      <c r="G42" s="350">
        <v>370</v>
      </c>
      <c r="H42" s="291">
        <v>76.400001525878906</v>
      </c>
      <c r="I42" s="286">
        <v>75.900001525878906</v>
      </c>
      <c r="J42" s="351">
        <v>75.800003051757813</v>
      </c>
      <c r="K42" s="292">
        <v>0.44999998807907104</v>
      </c>
      <c r="L42" s="293">
        <v>0.46000000834465027</v>
      </c>
      <c r="M42" s="352">
        <v>0.43000000715255737</v>
      </c>
      <c r="N42" s="288">
        <v>8.8999996185302734</v>
      </c>
      <c r="O42" s="286">
        <v>8.1000003814697266</v>
      </c>
      <c r="P42" s="351">
        <v>8.5</v>
      </c>
      <c r="Q42" s="291">
        <v>70.400001525878906</v>
      </c>
      <c r="R42" s="286">
        <v>67.099998474121094</v>
      </c>
      <c r="S42" s="351">
        <v>65.900001525878906</v>
      </c>
      <c r="T42" s="295">
        <v>5.5</v>
      </c>
      <c r="U42" s="286">
        <v>5.25</v>
      </c>
      <c r="V42" s="351">
        <v>6.25</v>
      </c>
      <c r="W42" s="295">
        <v>7.5</v>
      </c>
      <c r="X42" s="286">
        <v>7.5</v>
      </c>
      <c r="Y42" s="351">
        <v>10.5</v>
      </c>
      <c r="Z42" s="291">
        <v>3.7999999523162842</v>
      </c>
      <c r="AA42" s="286">
        <v>3.2999999523162842</v>
      </c>
      <c r="AB42" s="351">
        <v>4.0999999046325684</v>
      </c>
      <c r="AC42" s="295">
        <v>7.4000000953674316</v>
      </c>
      <c r="AD42" s="286">
        <v>5.6999998092651367</v>
      </c>
      <c r="AE42" s="351">
        <v>6.3000001907348633</v>
      </c>
      <c r="AF42" s="297">
        <v>1045</v>
      </c>
      <c r="AG42" s="353">
        <v>1120</v>
      </c>
      <c r="AH42" s="350">
        <v>1145</v>
      </c>
      <c r="AI42" s="300"/>
      <c r="AJ42" s="301"/>
      <c r="AK42" s="302"/>
      <c r="AL42" s="303"/>
      <c r="AM42" s="301"/>
      <c r="AN42" s="302"/>
      <c r="AO42" s="301"/>
      <c r="AP42" s="301"/>
      <c r="AQ42" s="301"/>
      <c r="AR42" s="316"/>
    </row>
    <row r="43" spans="1:44" s="349" customFormat="1" ht="15" customHeight="1" thickBot="1" x14ac:dyDescent="0.3">
      <c r="A43" s="304" t="s">
        <v>109</v>
      </c>
      <c r="B43" s="305">
        <f t="shared" ref="B43:AH43" si="3">AVERAGE(B44:B48)</f>
        <v>14.171999931335449</v>
      </c>
      <c r="C43" s="305">
        <f t="shared" si="3"/>
        <v>13.070000076293946</v>
      </c>
      <c r="D43" s="305">
        <f t="shared" si="3"/>
        <v>13.745999908447265</v>
      </c>
      <c r="E43" s="306">
        <f t="shared" si="3"/>
        <v>360</v>
      </c>
      <c r="F43" s="307">
        <f t="shared" si="3"/>
        <v>377</v>
      </c>
      <c r="G43" s="307">
        <f t="shared" si="3"/>
        <v>383</v>
      </c>
      <c r="H43" s="308">
        <f t="shared" si="3"/>
        <v>75.83999938964844</v>
      </c>
      <c r="I43" s="305">
        <f t="shared" si="3"/>
        <v>74.939999389648435</v>
      </c>
      <c r="J43" s="305">
        <f t="shared" si="3"/>
        <v>75.179998779296881</v>
      </c>
      <c r="K43" s="309">
        <f t="shared" si="3"/>
        <v>0.45399999618530273</v>
      </c>
      <c r="L43" s="310">
        <f t="shared" si="3"/>
        <v>0.45600000023841858</v>
      </c>
      <c r="M43" s="310">
        <f t="shared" si="3"/>
        <v>0.42799999117851256</v>
      </c>
      <c r="N43" s="311">
        <f t="shared" si="3"/>
        <v>7.7999999046325685</v>
      </c>
      <c r="O43" s="305">
        <f t="shared" si="3"/>
        <v>8.020000076293945</v>
      </c>
      <c r="P43" s="305">
        <f t="shared" si="3"/>
        <v>7.9000000953674316</v>
      </c>
      <c r="Q43" s="308">
        <f t="shared" si="3"/>
        <v>68.120001220703131</v>
      </c>
      <c r="R43" s="305">
        <f t="shared" si="3"/>
        <v>67.019999694824222</v>
      </c>
      <c r="S43" s="305">
        <f t="shared" si="3"/>
        <v>64.899999237060541</v>
      </c>
      <c r="T43" s="311">
        <f t="shared" si="3"/>
        <v>5.65</v>
      </c>
      <c r="U43" s="305">
        <f t="shared" si="3"/>
        <v>6</v>
      </c>
      <c r="V43" s="305">
        <f t="shared" si="3"/>
        <v>6.3</v>
      </c>
      <c r="W43" s="311">
        <f t="shared" si="3"/>
        <v>8</v>
      </c>
      <c r="X43" s="305">
        <f t="shared" si="3"/>
        <v>9</v>
      </c>
      <c r="Y43" s="305">
        <f t="shared" si="3"/>
        <v>20.65</v>
      </c>
      <c r="Z43" s="308">
        <f t="shared" si="3"/>
        <v>4.2200000286102295</v>
      </c>
      <c r="AA43" s="305">
        <f t="shared" si="3"/>
        <v>3.4800000190734863</v>
      </c>
      <c r="AB43" s="305">
        <f t="shared" si="3"/>
        <v>4.520000076293945</v>
      </c>
      <c r="AC43" s="311">
        <f t="shared" si="3"/>
        <v>7.4200000762939453</v>
      </c>
      <c r="AD43" s="305">
        <f t="shared" si="3"/>
        <v>5.8</v>
      </c>
      <c r="AE43" s="305">
        <f t="shared" si="3"/>
        <v>6.7199999809265138</v>
      </c>
      <c r="AF43" s="306">
        <f t="shared" si="3"/>
        <v>1083</v>
      </c>
      <c r="AG43" s="312">
        <f t="shared" si="3"/>
        <v>1086</v>
      </c>
      <c r="AH43" s="312">
        <f t="shared" si="3"/>
        <v>1165</v>
      </c>
      <c r="AI43" s="313"/>
      <c r="AJ43" s="314"/>
      <c r="AK43" s="315"/>
      <c r="AL43" s="314"/>
      <c r="AM43" s="314"/>
      <c r="AN43" s="315"/>
      <c r="AO43" s="314"/>
      <c r="AP43" s="314"/>
      <c r="AQ43" s="314"/>
      <c r="AR43" s="316"/>
    </row>
    <row r="44" spans="1:44" s="349" customFormat="1" ht="15" customHeight="1" x14ac:dyDescent="0.25">
      <c r="A44" s="354" t="s">
        <v>110</v>
      </c>
      <c r="B44" s="286">
        <v>13.899999618530273</v>
      </c>
      <c r="C44" s="355">
        <v>13.170000076293945</v>
      </c>
      <c r="D44" s="351">
        <v>13.770000457763672</v>
      </c>
      <c r="E44" s="297">
        <v>330</v>
      </c>
      <c r="F44" s="289">
        <v>385</v>
      </c>
      <c r="G44" s="350">
        <v>380</v>
      </c>
      <c r="H44" s="318">
        <v>75.199996948242187</v>
      </c>
      <c r="I44" s="286">
        <v>74.099998474121094</v>
      </c>
      <c r="J44" s="351">
        <v>74.099998474121094</v>
      </c>
      <c r="K44" s="319">
        <v>0.47999998927116394</v>
      </c>
      <c r="L44" s="293">
        <v>0.47999998927116394</v>
      </c>
      <c r="M44" s="352">
        <v>0.41999998688697815</v>
      </c>
      <c r="N44" s="320">
        <v>8.1999998092651367</v>
      </c>
      <c r="O44" s="286">
        <v>8</v>
      </c>
      <c r="P44" s="351">
        <v>8.1000003814697266</v>
      </c>
      <c r="Q44" s="318">
        <v>67.800003051757813</v>
      </c>
      <c r="R44" s="286">
        <v>66.800003051757813</v>
      </c>
      <c r="S44" s="351">
        <v>65.099998474121094</v>
      </c>
      <c r="T44" s="320">
        <v>4</v>
      </c>
      <c r="U44" s="286">
        <v>5.75</v>
      </c>
      <c r="V44" s="351">
        <v>6.5</v>
      </c>
      <c r="W44" s="320">
        <v>6.5</v>
      </c>
      <c r="X44" s="286">
        <v>8</v>
      </c>
      <c r="Y44" s="351">
        <v>13</v>
      </c>
      <c r="Z44" s="318">
        <v>3.7000000476837158</v>
      </c>
      <c r="AA44" s="286">
        <v>3</v>
      </c>
      <c r="AB44" s="351">
        <v>4.0999999046325684</v>
      </c>
      <c r="AC44" s="320">
        <v>6.9000000953674316</v>
      </c>
      <c r="AD44" s="286">
        <v>4.5</v>
      </c>
      <c r="AE44" s="351">
        <v>6.4000000953674316</v>
      </c>
      <c r="AF44" s="321">
        <v>1095</v>
      </c>
      <c r="AG44" s="298">
        <v>1105</v>
      </c>
      <c r="AH44" s="350">
        <v>1135</v>
      </c>
      <c r="AI44" s="322"/>
      <c r="AJ44" s="316"/>
      <c r="AK44" s="323"/>
      <c r="AL44" s="324"/>
      <c r="AM44" s="316"/>
      <c r="AN44" s="323"/>
      <c r="AO44" s="316"/>
      <c r="AP44" s="316"/>
      <c r="AQ44" s="316"/>
      <c r="AR44" s="316"/>
    </row>
    <row r="45" spans="1:44" s="349" customFormat="1" ht="15" customHeight="1" x14ac:dyDescent="0.25">
      <c r="A45" s="354" t="s">
        <v>111</v>
      </c>
      <c r="B45" s="286">
        <v>14.529999732971191</v>
      </c>
      <c r="C45" s="355">
        <v>13.289999961853027</v>
      </c>
      <c r="D45" s="351">
        <v>13.699999809265137</v>
      </c>
      <c r="E45" s="321">
        <v>375</v>
      </c>
      <c r="F45" s="289">
        <v>410</v>
      </c>
      <c r="G45" s="350">
        <v>365</v>
      </c>
      <c r="H45" s="318">
        <v>76.199996948242188</v>
      </c>
      <c r="I45" s="286">
        <v>75.099998474121094</v>
      </c>
      <c r="J45" s="351">
        <v>76</v>
      </c>
      <c r="K45" s="319">
        <v>0.44999998807907104</v>
      </c>
      <c r="L45" s="293">
        <v>0.46000000834465027</v>
      </c>
      <c r="M45" s="352">
        <v>0.43999999761581421</v>
      </c>
      <c r="N45" s="320">
        <v>8.3000001907348633</v>
      </c>
      <c r="O45" s="286">
        <v>8.3000001907348633</v>
      </c>
      <c r="P45" s="351">
        <v>8.5</v>
      </c>
      <c r="Q45" s="318">
        <v>70</v>
      </c>
      <c r="R45" s="286">
        <v>68.199996948242188</v>
      </c>
      <c r="S45" s="351">
        <v>65.699996948242188</v>
      </c>
      <c r="T45" s="320">
        <v>5.5</v>
      </c>
      <c r="U45" s="286">
        <v>6</v>
      </c>
      <c r="V45" s="351">
        <v>5.25</v>
      </c>
      <c r="W45" s="320">
        <v>6.5</v>
      </c>
      <c r="X45" s="286">
        <v>9</v>
      </c>
      <c r="Y45" s="351">
        <v>9</v>
      </c>
      <c r="Z45" s="318">
        <v>4.0999999046325684</v>
      </c>
      <c r="AA45" s="286">
        <v>3.2999999523162842</v>
      </c>
      <c r="AB45" s="351">
        <v>3.9000000953674316</v>
      </c>
      <c r="AC45" s="320">
        <v>6.8000001907348633</v>
      </c>
      <c r="AD45" s="286">
        <v>6.5999999046325684</v>
      </c>
      <c r="AE45" s="351">
        <v>5.5999999046325684</v>
      </c>
      <c r="AF45" s="321">
        <v>1045</v>
      </c>
      <c r="AG45" s="298">
        <v>1085</v>
      </c>
      <c r="AH45" s="350">
        <v>1125</v>
      </c>
      <c r="AI45" s="322"/>
      <c r="AJ45" s="316"/>
      <c r="AK45" s="323"/>
      <c r="AL45" s="324"/>
      <c r="AM45" s="316"/>
      <c r="AN45" s="323"/>
      <c r="AO45" s="316"/>
      <c r="AP45" s="316"/>
      <c r="AQ45" s="316"/>
      <c r="AR45" s="316"/>
    </row>
    <row r="46" spans="1:44" s="349" customFormat="1" ht="15" customHeight="1" x14ac:dyDescent="0.25">
      <c r="A46" s="354" t="s">
        <v>112</v>
      </c>
      <c r="B46" s="286">
        <v>14.880000114440918</v>
      </c>
      <c r="C46" s="355">
        <v>13.239999771118164</v>
      </c>
      <c r="D46" s="351">
        <v>14.439999580383301</v>
      </c>
      <c r="E46" s="321">
        <v>355</v>
      </c>
      <c r="F46" s="289">
        <v>360</v>
      </c>
      <c r="G46" s="350">
        <v>380</v>
      </c>
      <c r="H46" s="318">
        <v>75.800003051757813</v>
      </c>
      <c r="I46" s="286">
        <v>74.599998474121094</v>
      </c>
      <c r="J46" s="351">
        <v>74.699996948242187</v>
      </c>
      <c r="K46" s="319">
        <v>0.43000000715255737</v>
      </c>
      <c r="L46" s="293">
        <v>0.44999998807907104</v>
      </c>
      <c r="M46" s="352">
        <v>0.41999998688697815</v>
      </c>
      <c r="N46" s="320">
        <v>7</v>
      </c>
      <c r="O46" s="286">
        <v>7.6999998092651367</v>
      </c>
      <c r="P46" s="351">
        <v>7.0999999046325684</v>
      </c>
      <c r="Q46" s="318">
        <v>68.099998474121094</v>
      </c>
      <c r="R46" s="286">
        <v>67</v>
      </c>
      <c r="S46" s="351">
        <v>64.900001525878906</v>
      </c>
      <c r="T46" s="320">
        <v>6.25</v>
      </c>
      <c r="U46" s="286">
        <v>6.75</v>
      </c>
      <c r="V46" s="351">
        <v>9</v>
      </c>
      <c r="W46" s="320">
        <v>8.25</v>
      </c>
      <c r="X46" s="286">
        <v>9</v>
      </c>
      <c r="Y46" s="351">
        <v>32</v>
      </c>
      <c r="Z46" s="318">
        <v>3.9000000953674316</v>
      </c>
      <c r="AA46" s="286">
        <v>3.2000000476837158</v>
      </c>
      <c r="AB46" s="351">
        <v>4.5</v>
      </c>
      <c r="AC46" s="320">
        <v>7.6999998092651367</v>
      </c>
      <c r="AD46" s="286">
        <v>5.0999999046325684</v>
      </c>
      <c r="AE46" s="351">
        <v>6.5</v>
      </c>
      <c r="AF46" s="321">
        <v>1125</v>
      </c>
      <c r="AG46" s="298">
        <v>1125</v>
      </c>
      <c r="AH46" s="350">
        <v>1220</v>
      </c>
      <c r="AI46" s="322"/>
      <c r="AJ46" s="316"/>
      <c r="AK46" s="323"/>
      <c r="AL46" s="324"/>
      <c r="AM46" s="316"/>
      <c r="AN46" s="323"/>
      <c r="AO46" s="316"/>
      <c r="AP46" s="316"/>
      <c r="AQ46" s="316"/>
      <c r="AR46" s="316"/>
    </row>
    <row r="47" spans="1:44" s="349" customFormat="1" ht="15" customHeight="1" x14ac:dyDescent="0.25">
      <c r="A47" s="354" t="s">
        <v>113</v>
      </c>
      <c r="B47" s="286">
        <v>14.220000267028809</v>
      </c>
      <c r="C47" s="355">
        <v>13.050000190734863</v>
      </c>
      <c r="D47" s="351">
        <v>13.979999542236328</v>
      </c>
      <c r="E47" s="321">
        <v>385</v>
      </c>
      <c r="F47" s="289">
        <v>355</v>
      </c>
      <c r="G47" s="350">
        <v>410</v>
      </c>
      <c r="H47" s="318">
        <v>75.699996948242188</v>
      </c>
      <c r="I47" s="286">
        <v>75.5</v>
      </c>
      <c r="J47" s="351">
        <v>75.699996948242188</v>
      </c>
      <c r="K47" s="319">
        <v>0.43999999761581421</v>
      </c>
      <c r="L47" s="293">
        <v>0.46000000834465027</v>
      </c>
      <c r="M47" s="352">
        <v>0.41999998688697815</v>
      </c>
      <c r="N47" s="320">
        <v>7.0999999046325684</v>
      </c>
      <c r="O47" s="286">
        <v>8</v>
      </c>
      <c r="P47" s="351">
        <v>7.3000001907348633</v>
      </c>
      <c r="Q47" s="318">
        <v>66.400001525878906</v>
      </c>
      <c r="R47" s="286">
        <v>66.099998474121094</v>
      </c>
      <c r="S47" s="351">
        <v>63.200000762939453</v>
      </c>
      <c r="T47" s="320">
        <v>6.5</v>
      </c>
      <c r="U47" s="286">
        <v>5.5</v>
      </c>
      <c r="V47" s="351">
        <v>4</v>
      </c>
      <c r="W47" s="320">
        <v>10.25</v>
      </c>
      <c r="X47" s="286">
        <v>10</v>
      </c>
      <c r="Y47" s="351">
        <v>20.75</v>
      </c>
      <c r="Z47" s="318">
        <v>4.5999999046325684</v>
      </c>
      <c r="AA47" s="286">
        <v>4</v>
      </c>
      <c r="AB47" s="351">
        <v>5.3000001907348633</v>
      </c>
      <c r="AC47" s="320">
        <v>8.1000003814697266</v>
      </c>
      <c r="AD47" s="286">
        <v>6.5</v>
      </c>
      <c r="AE47" s="351">
        <v>8</v>
      </c>
      <c r="AF47" s="321">
        <v>1090</v>
      </c>
      <c r="AG47" s="298">
        <v>1090</v>
      </c>
      <c r="AH47" s="350">
        <v>1200</v>
      </c>
      <c r="AI47" s="322"/>
      <c r="AJ47" s="316"/>
      <c r="AK47" s="323"/>
      <c r="AL47" s="324"/>
      <c r="AM47" s="316"/>
      <c r="AN47" s="323"/>
      <c r="AO47" s="316"/>
      <c r="AP47" s="316"/>
      <c r="AQ47" s="316"/>
      <c r="AR47" s="316"/>
    </row>
    <row r="48" spans="1:44" s="349" customFormat="1" ht="15" customHeight="1" x14ac:dyDescent="0.25">
      <c r="A48" s="356" t="s">
        <v>152</v>
      </c>
      <c r="B48" s="357">
        <v>13.329999923706055</v>
      </c>
      <c r="C48" s="358">
        <v>12.600000381469727</v>
      </c>
      <c r="D48" s="359">
        <v>12.840000152587891</v>
      </c>
      <c r="E48" s="360">
        <v>355</v>
      </c>
      <c r="F48" s="361">
        <v>375</v>
      </c>
      <c r="G48" s="362">
        <v>380</v>
      </c>
      <c r="H48" s="363">
        <v>76.300003051757813</v>
      </c>
      <c r="I48" s="357">
        <v>75.400001525878906</v>
      </c>
      <c r="J48" s="359">
        <v>75.400001525878906</v>
      </c>
      <c r="K48" s="364">
        <v>0.4699999988079071</v>
      </c>
      <c r="L48" s="365">
        <v>0.43000000715255737</v>
      </c>
      <c r="M48" s="366">
        <v>0.43999999761581421</v>
      </c>
      <c r="N48" s="367">
        <v>8.3999996185302734</v>
      </c>
      <c r="O48" s="357">
        <v>8.1000003814697266</v>
      </c>
      <c r="P48" s="359">
        <v>8.5</v>
      </c>
      <c r="Q48" s="363">
        <v>68.300003051757813</v>
      </c>
      <c r="R48" s="357">
        <v>67</v>
      </c>
      <c r="S48" s="359">
        <v>65.599998474121094</v>
      </c>
      <c r="T48" s="367">
        <v>6</v>
      </c>
      <c r="U48" s="357">
        <v>6</v>
      </c>
      <c r="V48" s="359">
        <v>6.75</v>
      </c>
      <c r="W48" s="367">
        <v>8.5</v>
      </c>
      <c r="X48" s="357">
        <v>9</v>
      </c>
      <c r="Y48" s="359">
        <v>28.5</v>
      </c>
      <c r="Z48" s="363">
        <v>4.8000001907348633</v>
      </c>
      <c r="AA48" s="357">
        <v>3.9000000953674316</v>
      </c>
      <c r="AB48" s="359">
        <v>4.8000001907348633</v>
      </c>
      <c r="AC48" s="367">
        <v>7.5999999046325684</v>
      </c>
      <c r="AD48" s="357">
        <v>6.3000001907348633</v>
      </c>
      <c r="AE48" s="359">
        <v>7.0999999046325684</v>
      </c>
      <c r="AF48" s="360">
        <v>1060</v>
      </c>
      <c r="AG48" s="368">
        <v>1025</v>
      </c>
      <c r="AH48" s="362">
        <v>1145</v>
      </c>
      <c r="AI48" s="345"/>
      <c r="AJ48" s="346"/>
      <c r="AK48" s="347"/>
      <c r="AL48" s="369"/>
      <c r="AM48" s="346"/>
      <c r="AN48" s="347"/>
      <c r="AO48" s="346"/>
      <c r="AP48" s="346"/>
      <c r="AQ48" s="346"/>
      <c r="AR48" s="316"/>
    </row>
    <row r="50" spans="1:44" s="1" customFormat="1" ht="20.100000000000001" customHeight="1" thickBot="1" x14ac:dyDescent="0.4">
      <c r="A50" s="900" t="s">
        <v>258</v>
      </c>
      <c r="B50" s="900"/>
      <c r="C50" s="900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0"/>
      <c r="AA50" s="900"/>
      <c r="AB50" s="900"/>
      <c r="AC50" s="900"/>
      <c r="AD50" s="900"/>
      <c r="AE50" s="900"/>
      <c r="AF50" s="900"/>
      <c r="AG50" s="900"/>
      <c r="AH50" s="900"/>
      <c r="AI50" s="900"/>
      <c r="AJ50" s="900"/>
      <c r="AK50" s="900"/>
      <c r="AL50" s="900"/>
      <c r="AM50" s="900"/>
      <c r="AN50" s="900"/>
      <c r="AO50" s="900"/>
      <c r="AP50" s="900"/>
      <c r="AQ50" s="900"/>
      <c r="AR50" s="280"/>
    </row>
    <row r="51" spans="1:44" s="1" customFormat="1" ht="15" customHeight="1" x14ac:dyDescent="0.25">
      <c r="A51" s="897" t="s">
        <v>90</v>
      </c>
      <c r="B51" s="901" t="s">
        <v>91</v>
      </c>
      <c r="C51" s="901"/>
      <c r="D51" s="901"/>
      <c r="E51" s="901"/>
      <c r="F51" s="901"/>
      <c r="G51" s="902"/>
      <c r="H51" s="901" t="s">
        <v>92</v>
      </c>
      <c r="I51" s="901"/>
      <c r="J51" s="901"/>
      <c r="K51" s="901"/>
      <c r="L51" s="901"/>
      <c r="M51" s="901"/>
      <c r="N51" s="901"/>
      <c r="O51" s="901"/>
      <c r="P51" s="902"/>
      <c r="Q51" s="901" t="s">
        <v>93</v>
      </c>
      <c r="R51" s="901"/>
      <c r="S51" s="901"/>
      <c r="T51" s="901"/>
      <c r="U51" s="901"/>
      <c r="V51" s="901"/>
      <c r="W51" s="901"/>
      <c r="X51" s="901"/>
      <c r="Y51" s="902"/>
      <c r="Z51" s="891" t="s">
        <v>146</v>
      </c>
      <c r="AA51" s="891"/>
      <c r="AB51" s="891"/>
      <c r="AC51" s="891"/>
      <c r="AD51" s="891"/>
      <c r="AE51" s="891"/>
      <c r="AF51" s="891"/>
      <c r="AG51" s="891"/>
      <c r="AH51" s="899"/>
      <c r="AI51" s="901" t="s">
        <v>94</v>
      </c>
      <c r="AJ51" s="901"/>
      <c r="AK51" s="901"/>
      <c r="AL51" s="901"/>
      <c r="AM51" s="901"/>
      <c r="AN51" s="901"/>
      <c r="AO51" s="901"/>
      <c r="AP51" s="901"/>
      <c r="AQ51" s="901"/>
      <c r="AR51" s="280"/>
    </row>
    <row r="52" spans="1:44" s="1" customFormat="1" ht="15" customHeight="1" x14ac:dyDescent="0.25">
      <c r="A52" s="897"/>
      <c r="B52" s="892" t="s">
        <v>95</v>
      </c>
      <c r="C52" s="892"/>
      <c r="D52" s="893"/>
      <c r="E52" s="892" t="s">
        <v>96</v>
      </c>
      <c r="F52" s="892"/>
      <c r="G52" s="894"/>
      <c r="H52" s="892" t="s">
        <v>97</v>
      </c>
      <c r="I52" s="892"/>
      <c r="J52" s="893"/>
      <c r="K52" s="895" t="s">
        <v>98</v>
      </c>
      <c r="L52" s="892"/>
      <c r="M52" s="893"/>
      <c r="N52" s="892" t="s">
        <v>99</v>
      </c>
      <c r="O52" s="892"/>
      <c r="P52" s="894"/>
      <c r="Q52" s="892" t="s">
        <v>100</v>
      </c>
      <c r="R52" s="892"/>
      <c r="S52" s="893"/>
      <c r="T52" s="895" t="s">
        <v>101</v>
      </c>
      <c r="U52" s="892"/>
      <c r="V52" s="893"/>
      <c r="W52" s="892" t="s">
        <v>102</v>
      </c>
      <c r="X52" s="892"/>
      <c r="Y52" s="894"/>
      <c r="Z52" s="892" t="s">
        <v>103</v>
      </c>
      <c r="AA52" s="892"/>
      <c r="AB52" s="893"/>
      <c r="AC52" s="895" t="s">
        <v>104</v>
      </c>
      <c r="AD52" s="892"/>
      <c r="AE52" s="893"/>
      <c r="AF52" s="892" t="s">
        <v>105</v>
      </c>
      <c r="AG52" s="892"/>
      <c r="AH52" s="894"/>
      <c r="AI52" s="892" t="s">
        <v>106</v>
      </c>
      <c r="AJ52" s="892"/>
      <c r="AK52" s="893"/>
      <c r="AL52" s="895" t="s">
        <v>107</v>
      </c>
      <c r="AM52" s="892"/>
      <c r="AN52" s="893"/>
      <c r="AO52" s="892" t="s">
        <v>108</v>
      </c>
      <c r="AP52" s="892"/>
      <c r="AQ52" s="892"/>
      <c r="AR52" s="280"/>
    </row>
    <row r="53" spans="1:44" s="1" customFormat="1" ht="15" customHeight="1" thickBot="1" x14ac:dyDescent="0.3">
      <c r="A53" s="898"/>
      <c r="B53" s="281">
        <v>2006</v>
      </c>
      <c r="C53" s="281">
        <v>2007</v>
      </c>
      <c r="D53" s="282">
        <v>2008</v>
      </c>
      <c r="E53" s="281">
        <v>2006</v>
      </c>
      <c r="F53" s="281">
        <v>2007</v>
      </c>
      <c r="G53" s="283">
        <v>2008</v>
      </c>
      <c r="H53" s="281">
        <v>2006</v>
      </c>
      <c r="I53" s="281">
        <v>2007</v>
      </c>
      <c r="J53" s="282">
        <v>2008</v>
      </c>
      <c r="K53" s="284">
        <v>2006</v>
      </c>
      <c r="L53" s="281">
        <v>2007</v>
      </c>
      <c r="M53" s="282">
        <v>2008</v>
      </c>
      <c r="N53" s="281">
        <v>2006</v>
      </c>
      <c r="O53" s="281">
        <v>2007</v>
      </c>
      <c r="P53" s="283">
        <v>2008</v>
      </c>
      <c r="Q53" s="281">
        <v>2006</v>
      </c>
      <c r="R53" s="281">
        <v>2007</v>
      </c>
      <c r="S53" s="282">
        <v>2008</v>
      </c>
      <c r="T53" s="284">
        <v>2006</v>
      </c>
      <c r="U53" s="281">
        <v>2007</v>
      </c>
      <c r="V53" s="282">
        <v>2008</v>
      </c>
      <c r="W53" s="281">
        <v>2006</v>
      </c>
      <c r="X53" s="281">
        <v>2007</v>
      </c>
      <c r="Y53" s="283">
        <v>2008</v>
      </c>
      <c r="Z53" s="281">
        <v>2006</v>
      </c>
      <c r="AA53" s="281">
        <v>2007</v>
      </c>
      <c r="AB53" s="282">
        <v>2008</v>
      </c>
      <c r="AC53" s="284">
        <v>2006</v>
      </c>
      <c r="AD53" s="281">
        <v>2007</v>
      </c>
      <c r="AE53" s="282">
        <v>2008</v>
      </c>
      <c r="AF53" s="281">
        <v>2006</v>
      </c>
      <c r="AG53" s="281">
        <v>2007</v>
      </c>
      <c r="AH53" s="283">
        <v>2008</v>
      </c>
      <c r="AI53" s="281">
        <v>2006</v>
      </c>
      <c r="AJ53" s="281">
        <v>2007</v>
      </c>
      <c r="AK53" s="282">
        <v>2008</v>
      </c>
      <c r="AL53" s="284">
        <v>2006</v>
      </c>
      <c r="AM53" s="281">
        <v>2007</v>
      </c>
      <c r="AN53" s="282">
        <v>2008</v>
      </c>
      <c r="AO53" s="281">
        <v>2006</v>
      </c>
      <c r="AP53" s="281">
        <v>2007</v>
      </c>
      <c r="AQ53" s="281">
        <v>2008</v>
      </c>
      <c r="AR53" s="280"/>
    </row>
    <row r="54" spans="1:44" s="1" customFormat="1" ht="15" customHeight="1" x14ac:dyDescent="0.25">
      <c r="A54" s="285" t="s">
        <v>10</v>
      </c>
      <c r="B54" s="286">
        <v>13.270000457763672</v>
      </c>
      <c r="C54" s="286">
        <v>13</v>
      </c>
      <c r="D54" s="287">
        <v>14.3</v>
      </c>
      <c r="E54" s="288">
        <v>395</v>
      </c>
      <c r="F54" s="289">
        <v>455</v>
      </c>
      <c r="G54" s="290">
        <v>420</v>
      </c>
      <c r="H54" s="291">
        <v>74.900001525878906</v>
      </c>
      <c r="I54" s="286">
        <v>75.2</v>
      </c>
      <c r="J54" s="287">
        <v>76.5</v>
      </c>
      <c r="K54" s="292">
        <v>0.37000000476837158</v>
      </c>
      <c r="L54" s="293">
        <v>0.39</v>
      </c>
      <c r="M54" s="294">
        <v>0.38</v>
      </c>
      <c r="N54" s="295">
        <v>6</v>
      </c>
      <c r="O54" s="286">
        <v>6.4</v>
      </c>
      <c r="P54" s="287">
        <v>5.9</v>
      </c>
      <c r="Q54" s="291">
        <v>61.900001525878906</v>
      </c>
      <c r="R54" s="286">
        <v>61</v>
      </c>
      <c r="S54" s="287">
        <v>63.6</v>
      </c>
      <c r="T54" s="295">
        <v>8.75</v>
      </c>
      <c r="U54" s="286">
        <v>16.75</v>
      </c>
      <c r="V54" s="296">
        <v>9.5</v>
      </c>
      <c r="W54" s="295">
        <v>23</v>
      </c>
      <c r="X54" s="286">
        <v>41.3</v>
      </c>
      <c r="Y54" s="287">
        <v>19</v>
      </c>
      <c r="Z54" s="291">
        <v>2.9000000953674316</v>
      </c>
      <c r="AA54" s="286">
        <v>2.6</v>
      </c>
      <c r="AB54" s="287">
        <v>2.4</v>
      </c>
      <c r="AC54" s="295">
        <v>5.0999999046325684</v>
      </c>
      <c r="AD54" s="286">
        <v>4.5</v>
      </c>
      <c r="AE54" s="287">
        <v>4.8</v>
      </c>
      <c r="AF54" s="297">
        <v>820</v>
      </c>
      <c r="AG54" s="298">
        <v>860</v>
      </c>
      <c r="AH54" s="299">
        <v>915</v>
      </c>
      <c r="AI54" s="300"/>
      <c r="AJ54" s="301"/>
      <c r="AK54" s="302"/>
      <c r="AL54" s="303"/>
      <c r="AM54" s="301"/>
      <c r="AN54" s="302"/>
      <c r="AO54" s="301"/>
      <c r="AP54" s="301"/>
      <c r="AQ54" s="301"/>
      <c r="AR54" s="280"/>
    </row>
    <row r="55" spans="1:44" s="1" customFormat="1" ht="15" customHeight="1" thickBot="1" x14ac:dyDescent="0.3">
      <c r="A55" s="304" t="s">
        <v>109</v>
      </c>
      <c r="B55" s="305">
        <f t="shared" ref="B55:AH55" si="4">AVERAGE(B56:B60)</f>
        <v>12.684999942779541</v>
      </c>
      <c r="C55" s="305">
        <f t="shared" si="4"/>
        <v>13.225</v>
      </c>
      <c r="D55" s="305">
        <f t="shared" si="4"/>
        <v>13.433333333333332</v>
      </c>
      <c r="E55" s="306">
        <f t="shared" si="4"/>
        <v>362.5</v>
      </c>
      <c r="F55" s="307">
        <f t="shared" si="4"/>
        <v>418.75</v>
      </c>
      <c r="G55" s="307">
        <f t="shared" si="4"/>
        <v>405</v>
      </c>
      <c r="H55" s="308">
        <f t="shared" si="4"/>
        <v>74.25</v>
      </c>
      <c r="I55" s="305">
        <f t="shared" si="4"/>
        <v>75.974999999999994</v>
      </c>
      <c r="J55" s="305">
        <f t="shared" si="4"/>
        <v>75.86666666666666</v>
      </c>
      <c r="K55" s="309">
        <f t="shared" si="4"/>
        <v>0.42499999701976776</v>
      </c>
      <c r="L55" s="310">
        <f t="shared" si="4"/>
        <v>0.41749999999999998</v>
      </c>
      <c r="M55" s="310">
        <f t="shared" si="4"/>
        <v>0.39333333333333337</v>
      </c>
      <c r="N55" s="311">
        <f t="shared" si="4"/>
        <v>6.4000000953674316</v>
      </c>
      <c r="O55" s="305">
        <f t="shared" si="4"/>
        <v>6.875</v>
      </c>
      <c r="P55" s="305">
        <f t="shared" si="4"/>
        <v>7.333333333333333</v>
      </c>
      <c r="Q55" s="308">
        <f t="shared" si="4"/>
        <v>60.299999237060547</v>
      </c>
      <c r="R55" s="305">
        <f t="shared" si="4"/>
        <v>62.174999999999997</v>
      </c>
      <c r="S55" s="305">
        <f t="shared" si="4"/>
        <v>64.933333333333323</v>
      </c>
      <c r="T55" s="311">
        <f t="shared" si="4"/>
        <v>17.25</v>
      </c>
      <c r="U55" s="305">
        <f t="shared" si="4"/>
        <v>13.75</v>
      </c>
      <c r="V55" s="305">
        <f t="shared" si="4"/>
        <v>15.5</v>
      </c>
      <c r="W55" s="311">
        <f t="shared" si="4"/>
        <v>25.75</v>
      </c>
      <c r="X55" s="305">
        <f t="shared" si="4"/>
        <v>28.15</v>
      </c>
      <c r="Y55" s="305">
        <f t="shared" si="4"/>
        <v>23.166666666666668</v>
      </c>
      <c r="Z55" s="308">
        <f t="shared" si="4"/>
        <v>2.8000000715255737</v>
      </c>
      <c r="AA55" s="305">
        <f t="shared" si="4"/>
        <v>2.6749999999999998</v>
      </c>
      <c r="AB55" s="305">
        <f t="shared" si="4"/>
        <v>3</v>
      </c>
      <c r="AC55" s="311">
        <f t="shared" si="4"/>
        <v>4.9000000953674316</v>
      </c>
      <c r="AD55" s="305">
        <f t="shared" si="4"/>
        <v>4.8999999999999995</v>
      </c>
      <c r="AE55" s="305">
        <f t="shared" si="4"/>
        <v>6.2666666666666657</v>
      </c>
      <c r="AF55" s="306">
        <f t="shared" si="4"/>
        <v>875</v>
      </c>
      <c r="AG55" s="307">
        <f t="shared" si="4"/>
        <v>896.25</v>
      </c>
      <c r="AH55" s="312">
        <f t="shared" si="4"/>
        <v>950</v>
      </c>
      <c r="AI55" s="313"/>
      <c r="AJ55" s="314"/>
      <c r="AK55" s="315"/>
      <c r="AL55" s="314"/>
      <c r="AM55" s="314"/>
      <c r="AN55" s="315"/>
      <c r="AO55" s="314"/>
      <c r="AP55" s="314"/>
      <c r="AQ55" s="314"/>
      <c r="AR55" s="280"/>
    </row>
    <row r="56" spans="1:44" s="1" customFormat="1" ht="15" customHeight="1" x14ac:dyDescent="0.25">
      <c r="A56" s="316" t="s">
        <v>147</v>
      </c>
      <c r="B56" s="291">
        <v>11.970000267028809</v>
      </c>
      <c r="C56" s="286">
        <v>12.1</v>
      </c>
      <c r="D56" s="287"/>
      <c r="E56" s="317">
        <v>365</v>
      </c>
      <c r="F56" s="289">
        <v>390</v>
      </c>
      <c r="G56" s="290"/>
      <c r="H56" s="318">
        <v>73.699996948242188</v>
      </c>
      <c r="I56" s="286">
        <v>76</v>
      </c>
      <c r="J56" s="290"/>
      <c r="K56" s="319">
        <v>0.43000000715255737</v>
      </c>
      <c r="L56" s="293">
        <v>0.43</v>
      </c>
      <c r="M56" s="290"/>
      <c r="N56" s="320">
        <v>6</v>
      </c>
      <c r="O56" s="286">
        <v>6.4</v>
      </c>
      <c r="P56" s="290"/>
      <c r="Q56" s="318">
        <v>59</v>
      </c>
      <c r="R56" s="286">
        <v>60.6</v>
      </c>
      <c r="S56" s="290"/>
      <c r="T56" s="320">
        <v>7.75</v>
      </c>
      <c r="U56" s="286">
        <v>8.25</v>
      </c>
      <c r="V56" s="287"/>
      <c r="W56" s="320">
        <v>14</v>
      </c>
      <c r="X56" s="286">
        <v>12.8</v>
      </c>
      <c r="Y56" s="287"/>
      <c r="Z56" s="318">
        <v>2.7000000476837158</v>
      </c>
      <c r="AA56" s="286">
        <v>2.7</v>
      </c>
      <c r="AB56" s="290"/>
      <c r="AC56" s="320">
        <v>4.8000001907348633</v>
      </c>
      <c r="AD56" s="286">
        <v>4.5</v>
      </c>
      <c r="AE56" s="290"/>
      <c r="AF56" s="321">
        <v>800</v>
      </c>
      <c r="AG56" s="298">
        <v>820</v>
      </c>
      <c r="AH56" s="290"/>
      <c r="AI56" s="322"/>
      <c r="AJ56" s="316"/>
      <c r="AK56" s="323"/>
      <c r="AL56" s="324"/>
      <c r="AM56" s="316"/>
      <c r="AN56" s="323"/>
      <c r="AO56" s="316"/>
      <c r="AP56" s="316"/>
      <c r="AQ56" s="316"/>
      <c r="AR56" s="280"/>
    </row>
    <row r="57" spans="1:44" s="1" customFormat="1" ht="15" customHeight="1" x14ac:dyDescent="0.25">
      <c r="A57" s="280" t="s">
        <v>148</v>
      </c>
      <c r="B57" s="318">
        <v>13.399999618530273</v>
      </c>
      <c r="C57" s="286">
        <v>13.2</v>
      </c>
      <c r="D57" s="287">
        <v>13.9</v>
      </c>
      <c r="E57" s="317">
        <v>360</v>
      </c>
      <c r="F57" s="289">
        <v>430</v>
      </c>
      <c r="G57" s="290">
        <v>440</v>
      </c>
      <c r="H57" s="318">
        <v>74.800003051757813</v>
      </c>
      <c r="I57" s="286">
        <v>76</v>
      </c>
      <c r="J57" s="287">
        <v>75.599999999999994</v>
      </c>
      <c r="K57" s="319">
        <v>0.41999998688697815</v>
      </c>
      <c r="L57" s="293">
        <v>0.41</v>
      </c>
      <c r="M57" s="294">
        <v>0.38</v>
      </c>
      <c r="N57" s="320">
        <v>6.8000001907348633</v>
      </c>
      <c r="O57" s="286">
        <v>6.5</v>
      </c>
      <c r="P57" s="287">
        <v>6.6</v>
      </c>
      <c r="Q57" s="318">
        <v>61.599998474121094</v>
      </c>
      <c r="R57" s="286">
        <v>61.5</v>
      </c>
      <c r="S57" s="287">
        <v>64.2</v>
      </c>
      <c r="T57" s="320">
        <v>26.75</v>
      </c>
      <c r="U57" s="286">
        <v>23.5</v>
      </c>
      <c r="V57" s="287">
        <v>25.5</v>
      </c>
      <c r="W57" s="320">
        <v>37.5</v>
      </c>
      <c r="X57" s="286">
        <v>40</v>
      </c>
      <c r="Y57" s="287">
        <v>31</v>
      </c>
      <c r="Z57" s="318">
        <v>2.9000000953674316</v>
      </c>
      <c r="AA57" s="286">
        <v>2.6</v>
      </c>
      <c r="AB57" s="287">
        <v>2.7</v>
      </c>
      <c r="AC57" s="320">
        <v>5</v>
      </c>
      <c r="AD57" s="286">
        <v>4.7</v>
      </c>
      <c r="AE57" s="287">
        <v>5.4</v>
      </c>
      <c r="AF57" s="321">
        <v>950</v>
      </c>
      <c r="AG57" s="298">
        <v>945</v>
      </c>
      <c r="AH57" s="299">
        <v>1045</v>
      </c>
      <c r="AI57" s="322"/>
      <c r="AJ57" s="316"/>
      <c r="AK57" s="323"/>
      <c r="AL57" s="324"/>
      <c r="AM57" s="316"/>
      <c r="AN57" s="323"/>
      <c r="AO57" s="316"/>
      <c r="AP57" s="316"/>
      <c r="AQ57" s="316"/>
      <c r="AR57" s="280"/>
    </row>
    <row r="58" spans="1:44" s="1" customFormat="1" ht="15" customHeight="1" x14ac:dyDescent="0.25">
      <c r="A58" s="280" t="s">
        <v>149</v>
      </c>
      <c r="B58" s="325"/>
      <c r="C58" s="286">
        <v>13.2</v>
      </c>
      <c r="D58" s="287">
        <v>13.5</v>
      </c>
      <c r="E58" s="326"/>
      <c r="F58" s="289">
        <v>425</v>
      </c>
      <c r="G58" s="290">
        <v>390</v>
      </c>
      <c r="H58" s="325"/>
      <c r="I58" s="286">
        <v>76</v>
      </c>
      <c r="J58" s="287">
        <v>76.599999999999994</v>
      </c>
      <c r="K58" s="327"/>
      <c r="L58" s="293">
        <v>0.4</v>
      </c>
      <c r="M58" s="294">
        <v>0.4</v>
      </c>
      <c r="N58" s="326"/>
      <c r="O58" s="286">
        <v>7.1</v>
      </c>
      <c r="P58" s="287">
        <v>7.6</v>
      </c>
      <c r="Q58" s="328"/>
      <c r="R58" s="286">
        <v>60.4</v>
      </c>
      <c r="S58" s="287">
        <v>64</v>
      </c>
      <c r="T58" s="326"/>
      <c r="U58" s="286">
        <v>11</v>
      </c>
      <c r="V58" s="287">
        <v>9.75</v>
      </c>
      <c r="W58" s="326"/>
      <c r="X58" s="286">
        <v>26.8</v>
      </c>
      <c r="Y58" s="287">
        <v>15</v>
      </c>
      <c r="Z58" s="328"/>
      <c r="AA58" s="286">
        <v>3.2</v>
      </c>
      <c r="AB58" s="287">
        <v>3.1</v>
      </c>
      <c r="AC58" s="327"/>
      <c r="AD58" s="286">
        <v>5.6</v>
      </c>
      <c r="AE58" s="287">
        <v>6.3</v>
      </c>
      <c r="AF58" s="329"/>
      <c r="AG58" s="298">
        <v>890</v>
      </c>
      <c r="AH58" s="299">
        <v>860</v>
      </c>
      <c r="AI58" s="322"/>
      <c r="AJ58" s="316"/>
      <c r="AK58" s="323"/>
      <c r="AL58" s="324"/>
      <c r="AM58" s="316"/>
      <c r="AN58" s="323"/>
      <c r="AO58" s="316"/>
      <c r="AP58" s="316"/>
      <c r="AQ58" s="316"/>
      <c r="AR58" s="280"/>
    </row>
    <row r="59" spans="1:44" s="1" customFormat="1" ht="15" customHeight="1" x14ac:dyDescent="0.25">
      <c r="A59" s="280" t="s">
        <v>114</v>
      </c>
      <c r="B59" s="325"/>
      <c r="C59" s="286">
        <v>14.4</v>
      </c>
      <c r="D59" s="287"/>
      <c r="E59" s="326"/>
      <c r="F59" s="289">
        <v>430</v>
      </c>
      <c r="G59" s="290"/>
      <c r="H59" s="325"/>
      <c r="I59" s="286">
        <v>75.900000000000006</v>
      </c>
      <c r="J59" s="287"/>
      <c r="K59" s="327"/>
      <c r="L59" s="293">
        <v>0.43</v>
      </c>
      <c r="M59" s="294"/>
      <c r="N59" s="326"/>
      <c r="O59" s="286">
        <v>7.5</v>
      </c>
      <c r="P59" s="287"/>
      <c r="Q59" s="328"/>
      <c r="R59" s="286">
        <v>66.2</v>
      </c>
      <c r="S59" s="287"/>
      <c r="T59" s="326"/>
      <c r="U59" s="286">
        <v>12.25</v>
      </c>
      <c r="V59" s="287"/>
      <c r="W59" s="330"/>
      <c r="X59" s="286">
        <v>33</v>
      </c>
      <c r="Y59" s="287"/>
      <c r="Z59" s="328"/>
      <c r="AA59" s="286">
        <v>2.2000000000000002</v>
      </c>
      <c r="AB59" s="287"/>
      <c r="AC59" s="327"/>
      <c r="AD59" s="286">
        <v>4.8</v>
      </c>
      <c r="AE59" s="287"/>
      <c r="AF59" s="329"/>
      <c r="AG59" s="298">
        <v>930</v>
      </c>
      <c r="AH59" s="299"/>
      <c r="AI59" s="322"/>
      <c r="AJ59" s="316"/>
      <c r="AK59" s="323"/>
      <c r="AL59" s="324"/>
      <c r="AM59" s="316"/>
      <c r="AN59" s="323"/>
      <c r="AO59" s="316"/>
      <c r="AP59" s="316"/>
      <c r="AQ59" s="316"/>
      <c r="AR59" s="280"/>
    </row>
    <row r="60" spans="1:44" s="1" customFormat="1" ht="15" customHeight="1" x14ac:dyDescent="0.25">
      <c r="A60" s="331" t="s">
        <v>150</v>
      </c>
      <c r="B60" s="332"/>
      <c r="C60" s="333"/>
      <c r="D60" s="334">
        <v>12.9</v>
      </c>
      <c r="E60" s="335"/>
      <c r="F60" s="336"/>
      <c r="G60" s="337">
        <v>385</v>
      </c>
      <c r="H60" s="332"/>
      <c r="I60" s="333"/>
      <c r="J60" s="334">
        <v>75.400000000000006</v>
      </c>
      <c r="K60" s="338"/>
      <c r="L60" s="339"/>
      <c r="M60" s="340">
        <v>0.4</v>
      </c>
      <c r="N60" s="341"/>
      <c r="O60" s="333"/>
      <c r="P60" s="334">
        <v>7.8</v>
      </c>
      <c r="Q60" s="332"/>
      <c r="R60" s="342"/>
      <c r="S60" s="334">
        <v>66.599999999999994</v>
      </c>
      <c r="T60" s="341"/>
      <c r="U60" s="342"/>
      <c r="V60" s="334">
        <v>11.25</v>
      </c>
      <c r="W60" s="341"/>
      <c r="X60" s="342"/>
      <c r="Y60" s="334">
        <v>23.5</v>
      </c>
      <c r="Z60" s="332"/>
      <c r="AA60" s="342"/>
      <c r="AB60" s="334">
        <v>3.2</v>
      </c>
      <c r="AC60" s="338"/>
      <c r="AD60" s="343"/>
      <c r="AE60" s="334">
        <v>7.1</v>
      </c>
      <c r="AF60" s="338"/>
      <c r="AG60" s="343"/>
      <c r="AH60" s="344">
        <v>945</v>
      </c>
      <c r="AI60" s="345"/>
      <c r="AJ60" s="346"/>
      <c r="AK60" s="347"/>
      <c r="AL60" s="346"/>
      <c r="AM60" s="346"/>
      <c r="AN60" s="347"/>
      <c r="AO60" s="346"/>
      <c r="AP60" s="346"/>
      <c r="AQ60" s="346"/>
      <c r="AR60" s="280"/>
    </row>
    <row r="62" spans="1:44" x14ac:dyDescent="0.25">
      <c r="A62" s="517" t="s">
        <v>186</v>
      </c>
    </row>
    <row r="63" spans="1:44" ht="21.75" thickBot="1" x14ac:dyDescent="0.4">
      <c r="A63" s="370" t="s">
        <v>160</v>
      </c>
    </row>
    <row r="64" spans="1:44" ht="15.75" x14ac:dyDescent="0.25">
      <c r="A64" s="896" t="s">
        <v>90</v>
      </c>
      <c r="B64" s="891" t="s">
        <v>91</v>
      </c>
      <c r="C64" s="891"/>
      <c r="D64" s="891"/>
      <c r="E64" s="891"/>
      <c r="F64" s="891"/>
      <c r="G64" s="899"/>
      <c r="H64" s="891" t="s">
        <v>92</v>
      </c>
      <c r="I64" s="891"/>
      <c r="J64" s="891"/>
      <c r="K64" s="891"/>
      <c r="L64" s="891"/>
      <c r="M64" s="891"/>
      <c r="N64" s="891"/>
      <c r="O64" s="891"/>
      <c r="P64" s="899"/>
      <c r="Q64" s="891" t="s">
        <v>93</v>
      </c>
      <c r="R64" s="891"/>
      <c r="S64" s="891"/>
      <c r="T64" s="891"/>
      <c r="U64" s="891"/>
      <c r="V64" s="891"/>
      <c r="W64" s="891"/>
      <c r="X64" s="891"/>
      <c r="Y64" s="899"/>
      <c r="Z64" s="891" t="s">
        <v>146</v>
      </c>
      <c r="AA64" s="891"/>
      <c r="AB64" s="891"/>
      <c r="AC64" s="891"/>
      <c r="AD64" s="891"/>
      <c r="AE64" s="891"/>
      <c r="AF64" s="891"/>
      <c r="AG64" s="891"/>
      <c r="AH64" s="899"/>
      <c r="AI64" s="891" t="s">
        <v>94</v>
      </c>
      <c r="AJ64" s="891"/>
      <c r="AK64" s="891"/>
      <c r="AL64" s="891"/>
      <c r="AM64" s="891"/>
      <c r="AN64" s="891"/>
      <c r="AO64" s="891"/>
      <c r="AP64" s="891"/>
      <c r="AQ64" s="891"/>
    </row>
    <row r="65" spans="1:44" ht="15.75" x14ac:dyDescent="0.25">
      <c r="A65" s="897"/>
      <c r="B65" s="892" t="s">
        <v>95</v>
      </c>
      <c r="C65" s="892"/>
      <c r="D65" s="893"/>
      <c r="E65" s="892" t="s">
        <v>96</v>
      </c>
      <c r="F65" s="892"/>
      <c r="G65" s="894"/>
      <c r="H65" s="892" t="s">
        <v>97</v>
      </c>
      <c r="I65" s="892"/>
      <c r="J65" s="893"/>
      <c r="K65" s="895" t="s">
        <v>98</v>
      </c>
      <c r="L65" s="892"/>
      <c r="M65" s="893"/>
      <c r="N65" s="892" t="s">
        <v>99</v>
      </c>
      <c r="O65" s="892"/>
      <c r="P65" s="894"/>
      <c r="Q65" s="892" t="s">
        <v>100</v>
      </c>
      <c r="R65" s="892"/>
      <c r="S65" s="893"/>
      <c r="T65" s="895" t="s">
        <v>101</v>
      </c>
      <c r="U65" s="892"/>
      <c r="V65" s="893"/>
      <c r="W65" s="892" t="s">
        <v>102</v>
      </c>
      <c r="X65" s="892"/>
      <c r="Y65" s="894"/>
      <c r="Z65" s="892" t="s">
        <v>103</v>
      </c>
      <c r="AA65" s="892"/>
      <c r="AB65" s="893"/>
      <c r="AC65" s="895" t="s">
        <v>104</v>
      </c>
      <c r="AD65" s="892"/>
      <c r="AE65" s="893"/>
      <c r="AF65" s="892" t="s">
        <v>105</v>
      </c>
      <c r="AG65" s="892"/>
      <c r="AH65" s="894"/>
      <c r="AI65" s="892" t="s">
        <v>106</v>
      </c>
      <c r="AJ65" s="892"/>
      <c r="AK65" s="893"/>
      <c r="AL65" s="895" t="s">
        <v>107</v>
      </c>
      <c r="AM65" s="892"/>
      <c r="AN65" s="893"/>
      <c r="AO65" s="892" t="s">
        <v>108</v>
      </c>
      <c r="AP65" s="892"/>
      <c r="AQ65" s="892"/>
    </row>
    <row r="66" spans="1:44" ht="15.75" thickBot="1" x14ac:dyDescent="0.3">
      <c r="A66" s="898"/>
      <c r="B66" s="281">
        <v>2013</v>
      </c>
      <c r="C66" s="281">
        <v>2014</v>
      </c>
      <c r="D66" s="282"/>
      <c r="E66" s="281">
        <v>2013</v>
      </c>
      <c r="F66" s="281">
        <v>2014</v>
      </c>
      <c r="G66" s="282"/>
      <c r="H66" s="281">
        <v>2013</v>
      </c>
      <c r="I66" s="281">
        <v>2014</v>
      </c>
      <c r="J66" s="282"/>
      <c r="K66" s="281">
        <v>2013</v>
      </c>
      <c r="L66" s="281">
        <v>2014</v>
      </c>
      <c r="M66" s="282"/>
      <c r="N66" s="281">
        <v>2013</v>
      </c>
      <c r="O66" s="281">
        <v>2014</v>
      </c>
      <c r="P66" s="282"/>
      <c r="Q66" s="281">
        <v>2013</v>
      </c>
      <c r="R66" s="281">
        <v>2014</v>
      </c>
      <c r="S66" s="282"/>
      <c r="T66" s="281">
        <v>2013</v>
      </c>
      <c r="U66" s="281">
        <v>2014</v>
      </c>
      <c r="V66" s="282"/>
      <c r="W66" s="281">
        <v>2013</v>
      </c>
      <c r="X66" s="281">
        <v>2014</v>
      </c>
      <c r="Y66" s="282"/>
      <c r="Z66" s="281">
        <v>2013</v>
      </c>
      <c r="AA66" s="281">
        <v>2014</v>
      </c>
      <c r="AB66" s="282"/>
      <c r="AC66" s="281">
        <v>2013</v>
      </c>
      <c r="AD66" s="281" t="s">
        <v>156</v>
      </c>
      <c r="AE66" s="282"/>
      <c r="AF66" s="281">
        <v>2013</v>
      </c>
      <c r="AG66" s="281">
        <v>2014</v>
      </c>
      <c r="AH66" s="282"/>
      <c r="AI66" s="281">
        <v>2013</v>
      </c>
      <c r="AJ66" s="281">
        <v>2014</v>
      </c>
      <c r="AK66" s="282"/>
      <c r="AL66" s="281">
        <v>2013</v>
      </c>
      <c r="AM66" s="281">
        <v>2014</v>
      </c>
      <c r="AN66" s="282"/>
      <c r="AO66" s="281">
        <v>2013</v>
      </c>
      <c r="AP66" s="281">
        <v>2014</v>
      </c>
      <c r="AQ66" s="281"/>
    </row>
    <row r="67" spans="1:44" x14ac:dyDescent="0.25">
      <c r="A67" s="285" t="s">
        <v>158</v>
      </c>
      <c r="B67" s="286">
        <v>11.9</v>
      </c>
      <c r="C67" s="286">
        <v>13.4</v>
      </c>
      <c r="D67" s="296"/>
      <c r="E67" s="288">
        <v>425</v>
      </c>
      <c r="F67" s="289">
        <v>329</v>
      </c>
      <c r="G67" s="350"/>
      <c r="H67" s="291">
        <v>76.5</v>
      </c>
      <c r="I67" s="286">
        <v>78.099999999999994</v>
      </c>
      <c r="J67" s="351"/>
      <c r="K67" s="292">
        <v>0.41</v>
      </c>
      <c r="L67" s="293">
        <v>0.41</v>
      </c>
      <c r="M67" s="352"/>
      <c r="N67" s="288">
        <v>9.6</v>
      </c>
      <c r="O67" s="286">
        <v>19.8</v>
      </c>
      <c r="P67" s="351"/>
      <c r="Q67" s="291">
        <v>67.8</v>
      </c>
      <c r="R67" s="286">
        <v>62.7</v>
      </c>
      <c r="S67" s="351"/>
      <c r="T67" s="295">
        <v>5</v>
      </c>
      <c r="U67" s="286">
        <v>4.9000000000000004</v>
      </c>
      <c r="V67" s="351"/>
      <c r="W67" s="295">
        <v>8</v>
      </c>
      <c r="X67" s="286">
        <v>8.1999999999999993</v>
      </c>
      <c r="Y67" s="351"/>
      <c r="Z67" s="291">
        <v>2.2000000000000002</v>
      </c>
      <c r="AA67" s="286">
        <v>4.0999999999999996</v>
      </c>
      <c r="AB67" s="351"/>
      <c r="AC67" s="295">
        <v>4.3</v>
      </c>
      <c r="AD67" s="298">
        <v>158.9</v>
      </c>
      <c r="AE67" s="351"/>
      <c r="AF67" s="297">
        <v>860</v>
      </c>
      <c r="AG67" s="353">
        <v>933</v>
      </c>
      <c r="AH67" s="350"/>
      <c r="AI67" s="385">
        <v>72</v>
      </c>
      <c r="AJ67" s="380">
        <v>120</v>
      </c>
      <c r="AK67" s="382"/>
      <c r="AL67" s="327">
        <v>297</v>
      </c>
      <c r="AM67" s="380">
        <v>409</v>
      </c>
      <c r="AN67" s="382"/>
      <c r="AO67" s="380">
        <v>18.8</v>
      </c>
      <c r="AP67" s="380">
        <v>22.3</v>
      </c>
      <c r="AQ67" s="380"/>
      <c r="AR67" s="386"/>
    </row>
    <row r="68" spans="1:44" ht="15.75" thickBot="1" x14ac:dyDescent="0.3">
      <c r="A68" s="304" t="s">
        <v>109</v>
      </c>
      <c r="B68" s="305">
        <f t="shared" ref="B68:AQ68" si="5">AVERAGE(B69:B72)</f>
        <v>12.8</v>
      </c>
      <c r="C68" s="305">
        <f t="shared" si="5"/>
        <v>13.531731335180925</v>
      </c>
      <c r="D68" s="305" t="e">
        <f t="shared" si="5"/>
        <v>#DIV/0!</v>
      </c>
      <c r="E68" s="306">
        <f t="shared" si="5"/>
        <v>431.25</v>
      </c>
      <c r="F68" s="307">
        <f t="shared" si="5"/>
        <v>333.01609502804149</v>
      </c>
      <c r="G68" s="307" t="e">
        <f t="shared" si="5"/>
        <v>#DIV/0!</v>
      </c>
      <c r="H68" s="308">
        <f t="shared" si="5"/>
        <v>75.899999999999991</v>
      </c>
      <c r="I68" s="305">
        <f t="shared" si="5"/>
        <v>76.63138576930082</v>
      </c>
      <c r="J68" s="305" t="e">
        <f t="shared" si="5"/>
        <v>#DIV/0!</v>
      </c>
      <c r="K68" s="309">
        <f t="shared" si="5"/>
        <v>0.41499999999999998</v>
      </c>
      <c r="L68" s="310">
        <f t="shared" si="5"/>
        <v>0.42819514326041619</v>
      </c>
      <c r="M68" s="310" t="e">
        <f t="shared" si="5"/>
        <v>#DIV/0!</v>
      </c>
      <c r="N68" s="311">
        <f t="shared" si="5"/>
        <v>8.1000000000000014</v>
      </c>
      <c r="O68" s="305">
        <f t="shared" si="5"/>
        <v>18.125</v>
      </c>
      <c r="P68" s="305" t="e">
        <f t="shared" si="5"/>
        <v>#DIV/0!</v>
      </c>
      <c r="Q68" s="308">
        <f t="shared" si="5"/>
        <v>66.55</v>
      </c>
      <c r="R68" s="305">
        <f t="shared" si="5"/>
        <v>61.043265613003193</v>
      </c>
      <c r="S68" s="305" t="e">
        <f t="shared" si="5"/>
        <v>#DIV/0!</v>
      </c>
      <c r="T68" s="311">
        <f t="shared" si="5"/>
        <v>7.4375</v>
      </c>
      <c r="U68" s="305">
        <f t="shared" si="5"/>
        <v>6.9999999999999991</v>
      </c>
      <c r="V68" s="305" t="e">
        <f t="shared" si="5"/>
        <v>#DIV/0!</v>
      </c>
      <c r="W68" s="311">
        <f t="shared" si="5"/>
        <v>15.625</v>
      </c>
      <c r="X68" s="305">
        <f t="shared" si="5"/>
        <v>12.05</v>
      </c>
      <c r="Y68" s="305" t="e">
        <f t="shared" si="5"/>
        <v>#DIV/0!</v>
      </c>
      <c r="Z68" s="308">
        <f t="shared" si="5"/>
        <v>2.5250000000000004</v>
      </c>
      <c r="AA68" s="305">
        <f t="shared" si="5"/>
        <v>5.5762499999999999</v>
      </c>
      <c r="AB68" s="305" t="e">
        <f t="shared" si="5"/>
        <v>#DIV/0!</v>
      </c>
      <c r="AC68" s="311">
        <f t="shared" si="5"/>
        <v>5</v>
      </c>
      <c r="AD68" s="307">
        <f t="shared" si="5"/>
        <v>169.07499999999999</v>
      </c>
      <c r="AE68" s="305" t="e">
        <f t="shared" si="5"/>
        <v>#DIV/0!</v>
      </c>
      <c r="AF68" s="306">
        <f t="shared" si="5"/>
        <v>890</v>
      </c>
      <c r="AG68" s="312">
        <f t="shared" si="5"/>
        <v>928.71249999999998</v>
      </c>
      <c r="AH68" s="378" t="e">
        <f t="shared" si="5"/>
        <v>#DIV/0!</v>
      </c>
      <c r="AI68" s="312">
        <f t="shared" si="5"/>
        <v>106.75</v>
      </c>
      <c r="AJ68" s="312">
        <f t="shared" si="5"/>
        <v>146.25</v>
      </c>
      <c r="AK68" s="379" t="e">
        <f t="shared" si="5"/>
        <v>#DIV/0!</v>
      </c>
      <c r="AL68" s="312">
        <f t="shared" si="5"/>
        <v>466</v>
      </c>
      <c r="AM68" s="312">
        <f t="shared" si="5"/>
        <v>566.25</v>
      </c>
      <c r="AN68" s="379" t="e">
        <f t="shared" si="5"/>
        <v>#DIV/0!</v>
      </c>
      <c r="AO68" s="305">
        <f t="shared" si="5"/>
        <v>18.350000000000001</v>
      </c>
      <c r="AP68" s="305">
        <f t="shared" si="5"/>
        <v>20.225000000000001</v>
      </c>
      <c r="AQ68" s="312" t="e">
        <f t="shared" si="5"/>
        <v>#DIV/0!</v>
      </c>
    </row>
    <row r="69" spans="1:44" x14ac:dyDescent="0.25">
      <c r="A69" s="354" t="s">
        <v>153</v>
      </c>
      <c r="B69" s="286">
        <v>12.2</v>
      </c>
      <c r="C69" s="355">
        <v>13.13191779631231</v>
      </c>
      <c r="D69" s="351"/>
      <c r="E69" s="297">
        <v>405</v>
      </c>
      <c r="F69" s="289">
        <v>314.38151543993894</v>
      </c>
      <c r="G69" s="350"/>
      <c r="H69" s="318">
        <v>75.3</v>
      </c>
      <c r="I69" s="286">
        <v>77.109602327837052</v>
      </c>
      <c r="J69" s="351"/>
      <c r="K69" s="319">
        <v>0.46</v>
      </c>
      <c r="L69" s="293">
        <v>0.44563133246552533</v>
      </c>
      <c r="M69" s="352"/>
      <c r="N69" s="320">
        <v>8.4</v>
      </c>
      <c r="O69" s="286">
        <v>17.600000000000001</v>
      </c>
      <c r="P69" s="351"/>
      <c r="Q69" s="318">
        <v>66.8</v>
      </c>
      <c r="R69" s="286">
        <v>60.954512981917595</v>
      </c>
      <c r="S69" s="351"/>
      <c r="T69" s="320">
        <v>6.75</v>
      </c>
      <c r="U69" s="286">
        <v>7.2</v>
      </c>
      <c r="V69" s="351"/>
      <c r="W69" s="320">
        <v>11</v>
      </c>
      <c r="X69" s="286">
        <v>11.1</v>
      </c>
      <c r="Y69" s="351"/>
      <c r="Z69" s="318">
        <v>2.1</v>
      </c>
      <c r="AA69" s="286">
        <v>5.34</v>
      </c>
      <c r="AB69" s="351"/>
      <c r="AC69" s="320">
        <v>4.0999999999999996</v>
      </c>
      <c r="AD69" s="298">
        <v>165.05</v>
      </c>
      <c r="AE69" s="351"/>
      <c r="AF69" s="321">
        <v>920</v>
      </c>
      <c r="AG69" s="298">
        <v>994.8</v>
      </c>
      <c r="AH69" s="350"/>
      <c r="AI69" s="376">
        <v>99</v>
      </c>
      <c r="AJ69" s="380">
        <v>134</v>
      </c>
      <c r="AK69" s="382"/>
      <c r="AL69" s="327">
        <v>436</v>
      </c>
      <c r="AM69" s="380">
        <v>503</v>
      </c>
      <c r="AN69" s="382"/>
      <c r="AO69" s="381">
        <v>18.100000000000001</v>
      </c>
      <c r="AP69" s="381">
        <v>20.3</v>
      </c>
      <c r="AQ69" s="380"/>
    </row>
    <row r="70" spans="1:44" x14ac:dyDescent="0.25">
      <c r="A70" s="354" t="s">
        <v>10</v>
      </c>
      <c r="B70" s="286">
        <v>12.8</v>
      </c>
      <c r="C70" s="355">
        <v>12.989942624780296</v>
      </c>
      <c r="D70" s="351"/>
      <c r="E70" s="321">
        <v>435</v>
      </c>
      <c r="F70" s="289">
        <v>335.58672043173397</v>
      </c>
      <c r="G70" s="350"/>
      <c r="H70" s="318">
        <v>76.400000000000006</v>
      </c>
      <c r="I70" s="286">
        <v>77.280467039649722</v>
      </c>
      <c r="J70" s="351"/>
      <c r="K70" s="319">
        <v>0.38</v>
      </c>
      <c r="L70" s="293">
        <v>0.40089538822321114</v>
      </c>
      <c r="M70" s="352"/>
      <c r="N70" s="320">
        <v>6.7</v>
      </c>
      <c r="O70" s="286">
        <v>18</v>
      </c>
      <c r="P70" s="351"/>
      <c r="Q70" s="318">
        <v>63.1</v>
      </c>
      <c r="R70" s="286">
        <v>58.008262933738841</v>
      </c>
      <c r="S70" s="351"/>
      <c r="T70" s="320">
        <v>6</v>
      </c>
      <c r="U70" s="286">
        <v>5</v>
      </c>
      <c r="V70" s="351"/>
      <c r="W70" s="320">
        <v>10.5</v>
      </c>
      <c r="X70" s="286">
        <v>10</v>
      </c>
      <c r="Y70" s="351"/>
      <c r="Z70" s="318">
        <v>2.2000000000000002</v>
      </c>
      <c r="AA70" s="286">
        <v>5.835</v>
      </c>
      <c r="AB70" s="351"/>
      <c r="AC70" s="320">
        <v>3.9</v>
      </c>
      <c r="AD70" s="298">
        <v>150.55000000000001</v>
      </c>
      <c r="AE70" s="351"/>
      <c r="AF70" s="321">
        <v>840</v>
      </c>
      <c r="AG70" s="298">
        <v>848.55</v>
      </c>
      <c r="AH70" s="350"/>
      <c r="AI70" s="376">
        <v>93</v>
      </c>
      <c r="AJ70" s="380">
        <v>118</v>
      </c>
      <c r="AK70" s="382"/>
      <c r="AL70" s="327">
        <v>401</v>
      </c>
      <c r="AM70" s="380">
        <v>513</v>
      </c>
      <c r="AN70" s="382"/>
      <c r="AO70" s="381">
        <v>18.399999999999999</v>
      </c>
      <c r="AP70" s="381">
        <v>18.2</v>
      </c>
      <c r="AQ70" s="380"/>
    </row>
    <row r="71" spans="1:44" x14ac:dyDescent="0.25">
      <c r="A71" s="354" t="s">
        <v>155</v>
      </c>
      <c r="B71" s="286">
        <v>12.7</v>
      </c>
      <c r="C71" s="355">
        <v>13.305064919631098</v>
      </c>
      <c r="D71" s="351"/>
      <c r="E71" s="321">
        <v>475</v>
      </c>
      <c r="F71" s="289">
        <v>390.09614424049295</v>
      </c>
      <c r="G71" s="350"/>
      <c r="H71" s="318">
        <v>76.099999999999994</v>
      </c>
      <c r="I71" s="286">
        <v>76.83547370971651</v>
      </c>
      <c r="J71" s="351"/>
      <c r="K71" s="319">
        <v>0.41</v>
      </c>
      <c r="L71" s="293">
        <v>0.43625385235292841</v>
      </c>
      <c r="M71" s="352"/>
      <c r="N71" s="320">
        <v>7.8</v>
      </c>
      <c r="O71" s="286">
        <v>20.399999999999999</v>
      </c>
      <c r="P71" s="351"/>
      <c r="Q71" s="318">
        <v>66.5</v>
      </c>
      <c r="R71" s="286">
        <v>61.210286536356342</v>
      </c>
      <c r="S71" s="351"/>
      <c r="T71" s="320">
        <v>6.5</v>
      </c>
      <c r="U71" s="286">
        <v>7.1</v>
      </c>
      <c r="V71" s="351"/>
      <c r="W71" s="320">
        <v>24</v>
      </c>
      <c r="X71" s="286">
        <v>14.9</v>
      </c>
      <c r="Y71" s="351"/>
      <c r="Z71" s="318">
        <v>2.6</v>
      </c>
      <c r="AA71" s="286">
        <v>5.93</v>
      </c>
      <c r="AB71" s="351"/>
      <c r="AC71" s="320">
        <v>5.4</v>
      </c>
      <c r="AD71" s="298">
        <v>165.2</v>
      </c>
      <c r="AE71" s="351"/>
      <c r="AF71" s="321">
        <v>875</v>
      </c>
      <c r="AG71" s="298">
        <v>858.5</v>
      </c>
      <c r="AH71" s="350"/>
      <c r="AI71" s="376">
        <v>96</v>
      </c>
      <c r="AJ71" s="380">
        <v>156</v>
      </c>
      <c r="AK71" s="382"/>
      <c r="AL71" s="327">
        <v>460</v>
      </c>
      <c r="AM71" s="380">
        <v>598</v>
      </c>
      <c r="AN71" s="382"/>
      <c r="AO71" s="381">
        <v>17.3</v>
      </c>
      <c r="AP71" s="381">
        <v>20.5</v>
      </c>
      <c r="AQ71" s="380"/>
    </row>
    <row r="72" spans="1:44" x14ac:dyDescent="0.25">
      <c r="A72" s="356" t="s">
        <v>154</v>
      </c>
      <c r="B72" s="357">
        <v>13.5</v>
      </c>
      <c r="C72" s="358">
        <v>14.7</v>
      </c>
      <c r="D72" s="359"/>
      <c r="E72" s="360">
        <v>410</v>
      </c>
      <c r="F72" s="361">
        <v>292</v>
      </c>
      <c r="G72" s="362"/>
      <c r="H72" s="363">
        <v>75.8</v>
      </c>
      <c r="I72" s="357">
        <v>75.3</v>
      </c>
      <c r="J72" s="359"/>
      <c r="K72" s="364">
        <v>0.41</v>
      </c>
      <c r="L72" s="365">
        <v>0.43</v>
      </c>
      <c r="M72" s="366"/>
      <c r="N72" s="367">
        <v>9.5</v>
      </c>
      <c r="O72" s="357">
        <v>16.5</v>
      </c>
      <c r="P72" s="359"/>
      <c r="Q72" s="363">
        <v>69.8</v>
      </c>
      <c r="R72" s="357">
        <v>64</v>
      </c>
      <c r="S72" s="359"/>
      <c r="T72" s="367">
        <v>10.5</v>
      </c>
      <c r="U72" s="357">
        <v>8.6999999999999993</v>
      </c>
      <c r="V72" s="359"/>
      <c r="W72" s="367">
        <v>17</v>
      </c>
      <c r="X72" s="357">
        <v>12.2</v>
      </c>
      <c r="Y72" s="359"/>
      <c r="Z72" s="363">
        <v>3.2</v>
      </c>
      <c r="AA72" s="357">
        <v>5.2</v>
      </c>
      <c r="AB72" s="359"/>
      <c r="AC72" s="367">
        <v>6.6</v>
      </c>
      <c r="AD72" s="368">
        <v>195.5</v>
      </c>
      <c r="AE72" s="359"/>
      <c r="AF72" s="360">
        <v>925</v>
      </c>
      <c r="AG72" s="368">
        <v>1013</v>
      </c>
      <c r="AH72" s="362"/>
      <c r="AI72" s="377">
        <v>139</v>
      </c>
      <c r="AJ72" s="358">
        <v>177</v>
      </c>
      <c r="AK72" s="383"/>
      <c r="AL72" s="338">
        <v>567</v>
      </c>
      <c r="AM72" s="358">
        <v>651</v>
      </c>
      <c r="AN72" s="383"/>
      <c r="AO72" s="333">
        <v>19.600000000000001</v>
      </c>
      <c r="AP72" s="333">
        <v>21.9</v>
      </c>
      <c r="AQ72" s="358"/>
    </row>
    <row r="73" spans="1:44" x14ac:dyDescent="0.25">
      <c r="AD73" s="384" t="s">
        <v>157</v>
      </c>
    </row>
  </sheetData>
  <mergeCells count="122">
    <mergeCell ref="A2:A4"/>
    <mergeCell ref="B2:G2"/>
    <mergeCell ref="H2:P2"/>
    <mergeCell ref="Q2:Y2"/>
    <mergeCell ref="Z2:AH2"/>
    <mergeCell ref="AI2:AQ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I52:AK52"/>
    <mergeCell ref="AL52:AN52"/>
    <mergeCell ref="AO52:AQ52"/>
    <mergeCell ref="AI39:AQ39"/>
    <mergeCell ref="B40:D40"/>
    <mergeCell ref="E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B39:G39"/>
    <mergeCell ref="H39:P39"/>
    <mergeCell ref="Q39:Y39"/>
    <mergeCell ref="Z39:AH39"/>
    <mergeCell ref="AC52:AE52"/>
    <mergeCell ref="AF52:AH52"/>
    <mergeCell ref="AI13:AQ13"/>
    <mergeCell ref="B14:D14"/>
    <mergeCell ref="E14:G14"/>
    <mergeCell ref="H14:J14"/>
    <mergeCell ref="K14:M14"/>
    <mergeCell ref="N14:P14"/>
    <mergeCell ref="Z64:AH64"/>
    <mergeCell ref="A50:AQ50"/>
    <mergeCell ref="A51:A53"/>
    <mergeCell ref="B51:G51"/>
    <mergeCell ref="H51:P51"/>
    <mergeCell ref="Q51:Y51"/>
    <mergeCell ref="Z51:AH51"/>
    <mergeCell ref="AI51:AQ51"/>
    <mergeCell ref="B52:D52"/>
    <mergeCell ref="E52:G52"/>
    <mergeCell ref="H52:J52"/>
    <mergeCell ref="K52:M52"/>
    <mergeCell ref="N52:P52"/>
    <mergeCell ref="Q52:S52"/>
    <mergeCell ref="T52:V52"/>
    <mergeCell ref="W52:Y52"/>
    <mergeCell ref="Z52:AB52"/>
    <mergeCell ref="A39:A41"/>
    <mergeCell ref="A13:A15"/>
    <mergeCell ref="B13:G13"/>
    <mergeCell ref="H13:P13"/>
    <mergeCell ref="Q13:Y13"/>
    <mergeCell ref="Z13:AH13"/>
    <mergeCell ref="AI64:AQ64"/>
    <mergeCell ref="B65:D65"/>
    <mergeCell ref="E65:G65"/>
    <mergeCell ref="H65:J65"/>
    <mergeCell ref="K65:M65"/>
    <mergeCell ref="N65:P65"/>
    <mergeCell ref="Q65:S65"/>
    <mergeCell ref="T65:V65"/>
    <mergeCell ref="W65:Y65"/>
    <mergeCell ref="Z65:AB65"/>
    <mergeCell ref="AC65:AE65"/>
    <mergeCell ref="AF65:AH65"/>
    <mergeCell ref="AI65:AK65"/>
    <mergeCell ref="AL65:AN65"/>
    <mergeCell ref="AO65:AQ65"/>
    <mergeCell ref="A64:A66"/>
    <mergeCell ref="B64:G64"/>
    <mergeCell ref="H64:P64"/>
    <mergeCell ref="Q64:Y6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C27:AE27"/>
    <mergeCell ref="AF27:AH27"/>
    <mergeCell ref="AI27:AK27"/>
    <mergeCell ref="AL27:AN27"/>
    <mergeCell ref="AO27:AQ27"/>
    <mergeCell ref="A25:AQ25"/>
    <mergeCell ref="A26:A28"/>
    <mergeCell ref="B26:G26"/>
    <mergeCell ref="H26:P26"/>
    <mergeCell ref="Q26:Y26"/>
    <mergeCell ref="Z26:AH26"/>
    <mergeCell ref="AI26:AQ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</mergeCells>
  <pageMargins left="0.75" right="0.25" top="0.75" bottom="0.75" header="0.3" footer="0.3"/>
  <pageSetup paperSize="17" scale="70" fitToHeight="0" orientation="landscape" r:id="rId1"/>
  <headerFooter>
    <oddHeader>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39"/>
  <sheetViews>
    <sheetView zoomScale="75" zoomScaleNormal="75" zoomScaleSheetLayoutView="70" workbookViewId="0">
      <pane xSplit="2" ySplit="15" topLeftCell="C16" activePane="bottomRight" state="frozen"/>
      <selection activeCell="H19" sqref="H19"/>
      <selection pane="topRight" activeCell="H19" sqref="H19"/>
      <selection pane="bottomLeft" activeCell="H19" sqref="H19"/>
      <selection pane="bottomRight" activeCell="C25" sqref="C25"/>
    </sheetView>
  </sheetViews>
  <sheetFormatPr defaultRowHeight="15" x14ac:dyDescent="0.25"/>
  <cols>
    <col min="1" max="1" width="6.7109375" style="246" customWidth="1"/>
    <col min="2" max="2" width="26.5703125" style="122" customWidth="1"/>
    <col min="3" max="3" width="14.7109375" style="122" customWidth="1"/>
    <col min="4" max="4" width="2.7109375" style="241" customWidth="1"/>
    <col min="5" max="5" width="3.28515625" style="241" customWidth="1"/>
    <col min="6" max="6" width="3.42578125" style="241" customWidth="1"/>
    <col min="7" max="7" width="2.7109375" style="241" customWidth="1"/>
    <col min="8" max="8" width="25.7109375" style="122" customWidth="1"/>
    <col min="9" max="11" width="8.7109375" style="122" customWidth="1"/>
    <col min="12" max="12" width="9.5703125" style="122" customWidth="1"/>
    <col min="13" max="13" width="9.85546875" style="122" customWidth="1"/>
    <col min="14" max="19" width="8.7109375" style="122" customWidth="1"/>
    <col min="20" max="20" width="8.7109375" style="245" customWidth="1"/>
    <col min="21" max="21" width="8.7109375" style="122" customWidth="1"/>
    <col min="22" max="24" width="8.7109375" style="246" customWidth="1"/>
    <col min="25" max="25" width="9.42578125" style="122" customWidth="1"/>
    <col min="26" max="26" width="8.7109375" style="122" customWidth="1"/>
    <col min="27" max="27" width="9.7109375" style="122" customWidth="1"/>
    <col min="28" max="16384" width="9.140625" style="122"/>
  </cols>
  <sheetData>
    <row r="1" spans="1:27" ht="18" customHeight="1" x14ac:dyDescent="0.25">
      <c r="B1" s="903" t="s">
        <v>117</v>
      </c>
      <c r="C1" s="906" t="s">
        <v>118</v>
      </c>
      <c r="D1" s="909" t="s">
        <v>119</v>
      </c>
      <c r="E1" s="910"/>
      <c r="F1" s="910"/>
      <c r="G1" s="910"/>
      <c r="H1" s="911" t="s">
        <v>62</v>
      </c>
      <c r="I1" s="912"/>
      <c r="J1" s="912"/>
      <c r="K1" s="912"/>
      <c r="L1" s="912"/>
      <c r="M1" s="913"/>
      <c r="N1" s="928" t="s">
        <v>74</v>
      </c>
      <c r="O1" s="929"/>
      <c r="P1" s="929"/>
      <c r="Q1" s="945"/>
      <c r="R1" s="928" t="s">
        <v>88</v>
      </c>
      <c r="S1" s="929"/>
      <c r="T1" s="929"/>
      <c r="U1" s="929"/>
      <c r="V1" s="929"/>
      <c r="W1" s="929"/>
      <c r="X1" s="929"/>
      <c r="Y1" s="390"/>
      <c r="Z1" s="390"/>
      <c r="AA1" s="391"/>
    </row>
    <row r="2" spans="1:27" ht="41.25" customHeight="1" x14ac:dyDescent="0.2">
      <c r="B2" s="904"/>
      <c r="C2" s="907"/>
      <c r="D2" s="920" t="s">
        <v>120</v>
      </c>
      <c r="E2" s="922" t="s">
        <v>121</v>
      </c>
      <c r="F2" s="922" t="s">
        <v>122</v>
      </c>
      <c r="G2" s="924" t="s">
        <v>123</v>
      </c>
      <c r="H2" s="926" t="s">
        <v>124</v>
      </c>
      <c r="I2" s="909" t="s">
        <v>63</v>
      </c>
      <c r="J2" s="910" t="s">
        <v>67</v>
      </c>
      <c r="K2" s="910" t="s">
        <v>68</v>
      </c>
      <c r="L2" s="915" t="s">
        <v>69</v>
      </c>
      <c r="M2" s="917" t="s">
        <v>73</v>
      </c>
      <c r="N2" s="939" t="s">
        <v>125</v>
      </c>
      <c r="O2" s="910" t="s">
        <v>126</v>
      </c>
      <c r="P2" s="910" t="s">
        <v>83</v>
      </c>
      <c r="Q2" s="930" t="s">
        <v>87</v>
      </c>
      <c r="R2" s="939" t="s">
        <v>89</v>
      </c>
      <c r="S2" s="935" t="s">
        <v>128</v>
      </c>
      <c r="T2" s="941" t="s">
        <v>129</v>
      </c>
      <c r="U2" s="943" t="s">
        <v>130</v>
      </c>
      <c r="V2" s="935" t="s">
        <v>131</v>
      </c>
      <c r="W2" s="935" t="s">
        <v>132</v>
      </c>
      <c r="X2" s="937" t="s">
        <v>133</v>
      </c>
      <c r="Y2" s="932" t="s">
        <v>127</v>
      </c>
      <c r="Z2" s="933"/>
      <c r="AA2" s="934"/>
    </row>
    <row r="3" spans="1:27" s="123" customFormat="1" ht="24.95" customHeight="1" thickBot="1" x14ac:dyDescent="0.3">
      <c r="A3" s="389"/>
      <c r="B3" s="905"/>
      <c r="C3" s="908"/>
      <c r="D3" s="921"/>
      <c r="E3" s="923"/>
      <c r="F3" s="923"/>
      <c r="G3" s="925"/>
      <c r="H3" s="927"/>
      <c r="I3" s="919"/>
      <c r="J3" s="914"/>
      <c r="K3" s="914"/>
      <c r="L3" s="916"/>
      <c r="M3" s="918"/>
      <c r="N3" s="940"/>
      <c r="O3" s="914"/>
      <c r="P3" s="914"/>
      <c r="Q3" s="931"/>
      <c r="R3" s="940"/>
      <c r="S3" s="936"/>
      <c r="T3" s="942"/>
      <c r="U3" s="944"/>
      <c r="V3" s="936"/>
      <c r="W3" s="936"/>
      <c r="X3" s="938"/>
      <c r="Y3" s="124" t="s">
        <v>134</v>
      </c>
      <c r="Z3" s="125" t="s">
        <v>135</v>
      </c>
      <c r="AA3" s="392" t="s">
        <v>136</v>
      </c>
    </row>
    <row r="4" spans="1:27" s="127" customFormat="1" ht="19.5" customHeight="1" thickBot="1" x14ac:dyDescent="0.3">
      <c r="A4" s="404"/>
      <c r="B4" s="128" t="s">
        <v>185</v>
      </c>
      <c r="C4" s="129"/>
      <c r="D4" s="130"/>
      <c r="E4" s="130"/>
      <c r="F4" s="130"/>
      <c r="G4" s="130"/>
      <c r="H4" s="129"/>
      <c r="I4" s="692" t="s">
        <v>208</v>
      </c>
      <c r="J4" s="131"/>
      <c r="K4" s="131"/>
      <c r="L4" s="132"/>
      <c r="M4" s="132"/>
      <c r="N4" s="692" t="s">
        <v>208</v>
      </c>
      <c r="O4" s="131"/>
      <c r="P4" s="131"/>
      <c r="Q4" s="131"/>
      <c r="R4" s="692" t="s">
        <v>208</v>
      </c>
      <c r="S4" s="133"/>
      <c r="T4" s="713">
        <v>42424</v>
      </c>
      <c r="U4" s="134"/>
      <c r="V4" s="133"/>
      <c r="W4" s="692" t="s">
        <v>208</v>
      </c>
      <c r="X4" s="133"/>
      <c r="Y4" s="131"/>
      <c r="Z4" s="131"/>
      <c r="AA4" s="131"/>
    </row>
    <row r="5" spans="1:27" s="135" customFormat="1" ht="19.5" customHeight="1" x14ac:dyDescent="0.25">
      <c r="A5" s="405"/>
      <c r="B5" s="136" t="s">
        <v>137</v>
      </c>
      <c r="C5" s="137"/>
      <c r="D5" s="138"/>
      <c r="E5" s="138"/>
      <c r="F5" s="138"/>
      <c r="G5" s="139"/>
      <c r="H5" s="140"/>
      <c r="I5" s="413"/>
      <c r="J5" s="413"/>
      <c r="K5" s="414"/>
      <c r="L5" s="415"/>
      <c r="M5" s="416"/>
      <c r="N5" s="417"/>
      <c r="O5" s="413"/>
      <c r="P5" s="414"/>
      <c r="Q5" s="505">
        <v>-1.69</v>
      </c>
      <c r="R5" s="418"/>
      <c r="S5" s="142"/>
      <c r="T5" s="698"/>
      <c r="U5" s="142"/>
      <c r="V5" s="143"/>
      <c r="W5" s="512">
        <v>100</v>
      </c>
      <c r="X5" s="145"/>
      <c r="Y5" s="844">
        <v>2</v>
      </c>
      <c r="Z5" s="845">
        <v>-0.2</v>
      </c>
      <c r="AA5" s="393"/>
    </row>
    <row r="6" spans="1:27" s="135" customFormat="1" ht="20.100000000000001" customHeight="1" x14ac:dyDescent="0.25">
      <c r="A6" s="405"/>
      <c r="B6" s="146" t="s">
        <v>138</v>
      </c>
      <c r="C6" s="147"/>
      <c r="D6" s="148"/>
      <c r="E6" s="148"/>
      <c r="F6" s="148"/>
      <c r="G6" s="149"/>
      <c r="H6" s="150"/>
      <c r="I6" s="410"/>
      <c r="J6" s="410"/>
      <c r="K6" s="419"/>
      <c r="L6" s="420"/>
      <c r="M6" s="421"/>
      <c r="N6" s="422"/>
      <c r="O6" s="410"/>
      <c r="P6" s="419"/>
      <c r="Q6" s="506">
        <v>-0.8</v>
      </c>
      <c r="R6" s="423"/>
      <c r="S6" s="152"/>
      <c r="T6" s="699"/>
      <c r="U6" s="152"/>
      <c r="V6" s="153"/>
      <c r="W6" s="144"/>
      <c r="X6" s="154"/>
      <c r="Y6" s="846">
        <v>1</v>
      </c>
      <c r="Z6" s="847">
        <v>-0.1</v>
      </c>
      <c r="AA6" s="394"/>
    </row>
    <row r="7" spans="1:27" s="135" customFormat="1" ht="20.100000000000001" customHeight="1" x14ac:dyDescent="0.25">
      <c r="A7" s="405"/>
      <c r="B7" s="155" t="s">
        <v>139</v>
      </c>
      <c r="C7" s="156"/>
      <c r="D7" s="148"/>
      <c r="E7" s="148"/>
      <c r="F7" s="148"/>
      <c r="G7" s="149"/>
      <c r="H7" s="696"/>
      <c r="I7" s="227">
        <v>-1</v>
      </c>
      <c r="J7" s="227">
        <v>-1</v>
      </c>
      <c r="K7" s="227"/>
      <c r="L7" s="685">
        <v>-40</v>
      </c>
      <c r="M7" s="230"/>
      <c r="N7" s="693">
        <v>-0.8</v>
      </c>
      <c r="O7" s="227">
        <v>-0.8</v>
      </c>
      <c r="P7" s="507">
        <v>0.03</v>
      </c>
      <c r="Q7" s="506">
        <v>0.8</v>
      </c>
      <c r="R7" s="423">
        <v>-2</v>
      </c>
      <c r="S7" s="152"/>
      <c r="T7" s="699"/>
      <c r="U7" s="152"/>
      <c r="V7" s="153"/>
      <c r="W7" s="144"/>
      <c r="X7" s="154"/>
      <c r="Y7" s="846">
        <v>-1</v>
      </c>
      <c r="Z7" s="847">
        <v>0.1</v>
      </c>
      <c r="AA7" s="394"/>
    </row>
    <row r="8" spans="1:27" s="135" customFormat="1" ht="20.100000000000001" customHeight="1" thickBot="1" x14ac:dyDescent="0.3">
      <c r="A8" s="405"/>
      <c r="B8" s="157" t="s">
        <v>140</v>
      </c>
      <c r="C8" s="158"/>
      <c r="D8" s="159"/>
      <c r="E8" s="159"/>
      <c r="F8" s="159"/>
      <c r="G8" s="160"/>
      <c r="H8" s="697"/>
      <c r="I8" s="695">
        <v>-1.5</v>
      </c>
      <c r="J8" s="695">
        <v>-1.5</v>
      </c>
      <c r="K8" s="686"/>
      <c r="L8" s="687">
        <v>-80</v>
      </c>
      <c r="M8" s="688"/>
      <c r="N8" s="694">
        <v>-1.7</v>
      </c>
      <c r="O8" s="695">
        <v>-1.7</v>
      </c>
      <c r="P8" s="508">
        <v>0.06</v>
      </c>
      <c r="Q8" s="505">
        <v>1.69</v>
      </c>
      <c r="R8" s="725">
        <v>-2.5</v>
      </c>
      <c r="S8" s="162"/>
      <c r="T8" s="700"/>
      <c r="U8" s="162"/>
      <c r="V8" s="163"/>
      <c r="W8" s="785">
        <v>-50</v>
      </c>
      <c r="X8" s="164"/>
      <c r="Y8" s="848">
        <v>-2</v>
      </c>
      <c r="Z8" s="849">
        <v>0.2</v>
      </c>
      <c r="AA8" s="395"/>
    </row>
    <row r="9" spans="1:27" s="165" customFormat="1" ht="20.100000000000001" customHeight="1" thickBot="1" x14ac:dyDescent="0.3">
      <c r="A9" s="406"/>
      <c r="B9" s="166" t="s">
        <v>141</v>
      </c>
      <c r="C9" s="167"/>
      <c r="D9" s="168"/>
      <c r="E9" s="168"/>
      <c r="F9" s="168"/>
      <c r="G9" s="168"/>
      <c r="H9" s="169"/>
      <c r="I9" s="503" t="e">
        <f>ROUND(AVERAGE('CNHR 1st Year Data'!I16:I19),1)</f>
        <v>#DIV/0!</v>
      </c>
      <c r="J9" s="503" t="e">
        <f>ROUND((AVERAGE('CNHR 1st Year Data'!J16:J19)),1)</f>
        <v>#DIV/0!</v>
      </c>
      <c r="K9" s="170" t="e">
        <f>ROUND((AVERAGE('CNHR 1st Year Data'!K16:K19)),1)</f>
        <v>#DIV/0!</v>
      </c>
      <c r="L9" s="171" t="e">
        <f>MROUND((AVERAGE('CNHR 1st Year Data'!L16:L19)),5)</f>
        <v>#DIV/0!</v>
      </c>
      <c r="M9" s="172" t="e">
        <f>MROUND((AVERAGE('CNHR 1st Year Data'!M16:M19)),5)</f>
        <v>#DIV/0!</v>
      </c>
      <c r="N9" s="504" t="e">
        <f>ROUND((AVERAGE('CNHR 1st Year Data'!N16:N19)),1)</f>
        <v>#DIV/0!</v>
      </c>
      <c r="O9" s="503" t="e">
        <f>ROUND((AVERAGE('CNHR 1st Year Data'!O16:O19)),1)</f>
        <v>#DIV/0!</v>
      </c>
      <c r="P9" s="173" t="e">
        <f>ROUND(AVERAGE('CNHR 1st Year Data'!P16:P19),2)</f>
        <v>#DIV/0!</v>
      </c>
      <c r="Q9" s="174" t="e">
        <f>ROUND((AVERAGE('CNHR 1st Year Data'!Q16:Q19)),1)</f>
        <v>#DIV/0!</v>
      </c>
      <c r="R9" s="504" t="e">
        <f>ROUND(((AVERAGE('CNHR 1st Year Data'!R16:R19))),1)</f>
        <v>#DIV/0!</v>
      </c>
      <c r="S9" s="173" t="e">
        <f>MROUND((AVERAGE('CNHR 1st Year Data'!S16:S19)),0.25)</f>
        <v>#DIV/0!</v>
      </c>
      <c r="T9" s="707"/>
      <c r="U9" s="170" t="e">
        <f>MROUND((AVERAGE('CNHR 1st Year Data'!U16:U19)),0.5)</f>
        <v>#DIV/0!</v>
      </c>
      <c r="V9" s="175" t="e">
        <f>MROUND((AVERAGE('CNHR 1st Year Data'!V16:V19)),1)</f>
        <v>#DIV/0!</v>
      </c>
      <c r="W9" s="175" t="e">
        <f>MROUND((AVERAGE('CNHR 1st Year Data'!W16:W19)),1)</f>
        <v>#DIV/0!</v>
      </c>
      <c r="X9" s="176" t="e">
        <f>ROUND((AVERAGE('CNHR 1st Year Data'!X16:X19)),1)</f>
        <v>#DIV/0!</v>
      </c>
      <c r="Y9" s="497" t="e">
        <f>AVERAGE(Y16:Y19)</f>
        <v>#DIV/0!</v>
      </c>
      <c r="Z9" s="497" t="e">
        <f t="shared" ref="Z9:AA9" si="0">AVERAGE(Z16:Z19)</f>
        <v>#DIV/0!</v>
      </c>
      <c r="AA9" s="850" t="e">
        <f t="shared" si="0"/>
        <v>#DIV/0!</v>
      </c>
    </row>
    <row r="10" spans="1:27" s="127" customFormat="1" ht="20.100000000000001" customHeight="1" thickBot="1" x14ac:dyDescent="0.35">
      <c r="A10" s="404"/>
      <c r="B10" s="715" t="s">
        <v>209</v>
      </c>
      <c r="C10" s="129"/>
      <c r="D10" s="177"/>
      <c r="E10" s="177"/>
      <c r="F10" s="177"/>
      <c r="G10" s="177"/>
      <c r="H10" s="178"/>
      <c r="I10" s="179"/>
      <c r="J10" s="179"/>
      <c r="K10" s="179"/>
      <c r="L10" s="180"/>
      <c r="M10" s="180"/>
      <c r="N10" s="179"/>
      <c r="O10" s="179"/>
      <c r="P10" s="179"/>
      <c r="Q10" s="181"/>
      <c r="R10" s="182"/>
      <c r="S10" s="179"/>
      <c r="T10" s="180"/>
      <c r="U10" s="179"/>
      <c r="V10" s="183"/>
      <c r="W10" s="183"/>
      <c r="X10" s="183"/>
      <c r="Y10" s="181"/>
      <c r="Z10" s="181"/>
      <c r="AA10" s="181"/>
    </row>
    <row r="11" spans="1:27" s="184" customFormat="1" ht="20.100000000000001" customHeight="1" x14ac:dyDescent="0.25">
      <c r="A11" s="407"/>
      <c r="B11" s="136" t="s">
        <v>137</v>
      </c>
      <c r="C11" s="137"/>
      <c r="D11" s="138"/>
      <c r="E11" s="138"/>
      <c r="F11" s="138"/>
      <c r="G11" s="139"/>
      <c r="H11" s="140"/>
      <c r="I11" s="413"/>
      <c r="J11" s="413"/>
      <c r="K11" s="413"/>
      <c r="L11" s="415"/>
      <c r="M11" s="416"/>
      <c r="N11" s="417"/>
      <c r="O11" s="413"/>
      <c r="P11" s="414"/>
      <c r="Q11" s="505" t="e">
        <f t="shared" ref="Q11:Q14" si="1">Q$9+Q5</f>
        <v>#DIV/0!</v>
      </c>
      <c r="R11" s="141"/>
      <c r="S11" s="142"/>
      <c r="T11" s="698"/>
      <c r="U11" s="142"/>
      <c r="V11" s="143"/>
      <c r="W11" s="512" t="e">
        <f>W5+W9</f>
        <v>#DIV/0!</v>
      </c>
      <c r="X11" s="185"/>
      <c r="Y11" s="689" t="e">
        <f>Y5+Y$9</f>
        <v>#DIV/0!</v>
      </c>
      <c r="Z11" s="498" t="e">
        <f>Z5+Z$9</f>
        <v>#DIV/0!</v>
      </c>
      <c r="AA11" s="816"/>
    </row>
    <row r="12" spans="1:27" s="184" customFormat="1" ht="20.100000000000001" customHeight="1" x14ac:dyDescent="0.25">
      <c r="A12" s="407"/>
      <c r="B12" s="146" t="s">
        <v>138</v>
      </c>
      <c r="C12" s="147"/>
      <c r="D12" s="148"/>
      <c r="E12" s="148"/>
      <c r="F12" s="148"/>
      <c r="G12" s="149"/>
      <c r="H12" s="150"/>
      <c r="I12" s="410"/>
      <c r="J12" s="410"/>
      <c r="K12" s="410"/>
      <c r="L12" s="420"/>
      <c r="M12" s="421"/>
      <c r="N12" s="422"/>
      <c r="O12" s="410"/>
      <c r="P12" s="419"/>
      <c r="Q12" s="506" t="e">
        <f t="shared" si="1"/>
        <v>#DIV/0!</v>
      </c>
      <c r="R12" s="151"/>
      <c r="S12" s="152"/>
      <c r="T12" s="701"/>
      <c r="U12" s="152"/>
      <c r="V12" s="153"/>
      <c r="W12" s="144"/>
      <c r="X12" s="186"/>
      <c r="Y12" s="690" t="e">
        <f t="shared" ref="Y12:Z14" si="2">Y6+Y$9</f>
        <v>#DIV/0!</v>
      </c>
      <c r="Z12" s="498" t="e">
        <f t="shared" si="2"/>
        <v>#DIV/0!</v>
      </c>
      <c r="AA12" s="817"/>
    </row>
    <row r="13" spans="1:27" s="184" customFormat="1" ht="20.100000000000001" customHeight="1" x14ac:dyDescent="0.25">
      <c r="A13" s="407"/>
      <c r="B13" s="155" t="s">
        <v>139</v>
      </c>
      <c r="C13" s="156"/>
      <c r="D13" s="148"/>
      <c r="E13" s="148"/>
      <c r="F13" s="148"/>
      <c r="G13" s="149"/>
      <c r="H13" s="150"/>
      <c r="I13" s="499">
        <f>I$18+I7</f>
        <v>-1</v>
      </c>
      <c r="J13" s="499">
        <f>J$18+J7</f>
        <v>-1</v>
      </c>
      <c r="K13" s="410"/>
      <c r="L13" s="501" t="e">
        <f>L$9+L7</f>
        <v>#DIV/0!</v>
      </c>
      <c r="M13" s="421"/>
      <c r="N13" s="510">
        <f>N$16+N7</f>
        <v>-0.8</v>
      </c>
      <c r="O13" s="499">
        <f>O$16+O7</f>
        <v>-0.8</v>
      </c>
      <c r="P13" s="507" t="e">
        <f t="shared" ref="P13" si="3">P$9+P7</f>
        <v>#DIV/0!</v>
      </c>
      <c r="Q13" s="506" t="e">
        <f t="shared" si="1"/>
        <v>#DIV/0!</v>
      </c>
      <c r="R13" s="781">
        <f>R$17+R7</f>
        <v>-2</v>
      </c>
      <c r="S13" s="152"/>
      <c r="T13" s="702"/>
      <c r="U13" s="152"/>
      <c r="V13" s="153"/>
      <c r="W13" s="144"/>
      <c r="X13" s="186"/>
      <c r="Y13" s="690" t="e">
        <f t="shared" si="2"/>
        <v>#DIV/0!</v>
      </c>
      <c r="Z13" s="498" t="e">
        <f t="shared" si="2"/>
        <v>#DIV/0!</v>
      </c>
      <c r="AA13" s="817"/>
    </row>
    <row r="14" spans="1:27" s="127" customFormat="1" ht="20.100000000000001" customHeight="1" thickBot="1" x14ac:dyDescent="0.3">
      <c r="A14" s="404"/>
      <c r="B14" s="157" t="s">
        <v>140</v>
      </c>
      <c r="C14" s="158"/>
      <c r="D14" s="159"/>
      <c r="E14" s="159"/>
      <c r="F14" s="159"/>
      <c r="G14" s="160"/>
      <c r="H14" s="161"/>
      <c r="I14" s="500">
        <f>I$18+I8</f>
        <v>-1.5</v>
      </c>
      <c r="J14" s="500">
        <f>J$18+J8</f>
        <v>-1.5</v>
      </c>
      <c r="K14" s="411"/>
      <c r="L14" s="502" t="e">
        <f>L$9+L8</f>
        <v>#DIV/0!</v>
      </c>
      <c r="M14" s="412"/>
      <c r="N14" s="511">
        <f>N$16+N8</f>
        <v>-1.7</v>
      </c>
      <c r="O14" s="500">
        <f>O$16+O8</f>
        <v>-1.7</v>
      </c>
      <c r="P14" s="509" t="e">
        <f>P$9+P8</f>
        <v>#DIV/0!</v>
      </c>
      <c r="Q14" s="505" t="e">
        <f t="shared" si="1"/>
        <v>#DIV/0!</v>
      </c>
      <c r="R14" s="511">
        <f>R$17+R8</f>
        <v>-2.5</v>
      </c>
      <c r="S14" s="162"/>
      <c r="T14" s="703"/>
      <c r="U14" s="162"/>
      <c r="V14" s="163"/>
      <c r="W14" s="512">
        <f>W8+W19</f>
        <v>-50</v>
      </c>
      <c r="X14" s="187"/>
      <c r="Y14" s="691" t="e">
        <f t="shared" si="2"/>
        <v>#DIV/0!</v>
      </c>
      <c r="Z14" s="498" t="e">
        <f t="shared" si="2"/>
        <v>#DIV/0!</v>
      </c>
      <c r="AA14" s="818"/>
    </row>
    <row r="15" spans="1:27" s="188" customFormat="1" ht="20.100000000000001" customHeight="1" thickBot="1" x14ac:dyDescent="0.3">
      <c r="A15" s="404"/>
      <c r="B15" s="189" t="s">
        <v>142</v>
      </c>
      <c r="C15" s="190"/>
      <c r="D15" s="191"/>
      <c r="E15" s="191"/>
      <c r="F15" s="191"/>
      <c r="G15" s="191"/>
      <c r="H15" s="190"/>
      <c r="I15" s="716"/>
      <c r="J15" s="716"/>
      <c r="K15" s="192"/>
      <c r="L15" s="193"/>
      <c r="M15" s="194"/>
      <c r="N15" s="716"/>
      <c r="O15" s="716"/>
      <c r="P15" s="192"/>
      <c r="Q15" s="192"/>
      <c r="R15" s="716"/>
      <c r="S15" s="195"/>
      <c r="T15" s="194"/>
      <c r="U15" s="195"/>
      <c r="V15" s="196"/>
      <c r="W15" s="717"/>
      <c r="X15" s="196"/>
      <c r="Y15" s="819"/>
      <c r="Z15" s="820"/>
      <c r="AA15" s="820"/>
    </row>
    <row r="16" spans="1:27" s="127" customFormat="1" ht="18" x14ac:dyDescent="0.25">
      <c r="A16" s="404"/>
      <c r="B16" s="425" t="s">
        <v>224</v>
      </c>
      <c r="C16" s="425" t="s">
        <v>150</v>
      </c>
      <c r="D16" s="198" t="s">
        <v>180</v>
      </c>
      <c r="E16" s="198" t="s">
        <v>180</v>
      </c>
      <c r="F16" s="198" t="s">
        <v>180</v>
      </c>
      <c r="G16" s="199" t="s">
        <v>180</v>
      </c>
      <c r="H16" s="426"/>
      <c r="I16" s="718"/>
      <c r="J16" s="718"/>
      <c r="K16" s="718"/>
      <c r="L16" s="198"/>
      <c r="M16" s="852"/>
      <c r="N16" s="853"/>
      <c r="O16" s="197"/>
      <c r="P16" s="765"/>
      <c r="Q16" s="197"/>
      <c r="R16" s="719"/>
      <c r="S16" s="765"/>
      <c r="T16" s="764"/>
      <c r="U16" s="197"/>
      <c r="V16" s="766"/>
      <c r="W16" s="766"/>
      <c r="X16" s="773"/>
      <c r="Y16" s="821"/>
      <c r="Z16" s="822"/>
      <c r="AA16" s="822"/>
    </row>
    <row r="17" spans="1:27" s="127" customFormat="1" ht="18" x14ac:dyDescent="0.25">
      <c r="A17" s="404"/>
      <c r="B17" s="427" t="s">
        <v>223</v>
      </c>
      <c r="C17" s="427" t="s">
        <v>8</v>
      </c>
      <c r="D17" s="207" t="s">
        <v>180</v>
      </c>
      <c r="E17" s="207" t="s">
        <v>180</v>
      </c>
      <c r="F17" s="207" t="s">
        <v>180</v>
      </c>
      <c r="G17" s="428" t="s">
        <v>180</v>
      </c>
      <c r="H17" s="429"/>
      <c r="I17" s="720"/>
      <c r="J17" s="720"/>
      <c r="K17" s="721"/>
      <c r="L17" s="202"/>
      <c r="M17" s="203"/>
      <c r="N17" s="204"/>
      <c r="O17" s="200"/>
      <c r="P17" s="205"/>
      <c r="Q17" s="200"/>
      <c r="R17" s="778"/>
      <c r="S17" s="206"/>
      <c r="T17" s="767"/>
      <c r="U17" s="201"/>
      <c r="V17" s="768"/>
      <c r="W17" s="768"/>
      <c r="X17" s="774"/>
      <c r="Y17" s="823"/>
      <c r="Z17" s="824"/>
      <c r="AA17" s="825"/>
    </row>
    <row r="18" spans="1:27" s="127" customFormat="1" ht="18" x14ac:dyDescent="0.25">
      <c r="A18" s="404"/>
      <c r="B18" s="427" t="s">
        <v>181</v>
      </c>
      <c r="C18" s="427" t="s">
        <v>182</v>
      </c>
      <c r="D18" s="207" t="s">
        <v>180</v>
      </c>
      <c r="E18" s="207" t="s">
        <v>180</v>
      </c>
      <c r="F18" s="207" t="s">
        <v>180</v>
      </c>
      <c r="G18" s="428" t="s">
        <v>180</v>
      </c>
      <c r="H18" s="429"/>
      <c r="I18" s="777"/>
      <c r="J18" s="777"/>
      <c r="K18" s="201"/>
      <c r="L18" s="202"/>
      <c r="M18" s="203"/>
      <c r="N18" s="204"/>
      <c r="O18" s="200"/>
      <c r="P18" s="205"/>
      <c r="Q18" s="200"/>
      <c r="R18" s="204"/>
      <c r="S18" s="206"/>
      <c r="T18" s="767"/>
      <c r="U18" s="201"/>
      <c r="V18" s="768"/>
      <c r="W18" s="768"/>
      <c r="X18" s="774"/>
      <c r="Y18" s="823"/>
      <c r="Z18" s="824"/>
      <c r="AA18" s="824"/>
    </row>
    <row r="19" spans="1:27" s="127" customFormat="1" ht="18.75" thickBot="1" x14ac:dyDescent="0.3">
      <c r="A19" s="404"/>
      <c r="B19" s="851" t="s">
        <v>183</v>
      </c>
      <c r="C19" s="851" t="s">
        <v>9</v>
      </c>
      <c r="D19" s="213" t="s">
        <v>180</v>
      </c>
      <c r="E19" s="213" t="s">
        <v>180</v>
      </c>
      <c r="F19" s="213" t="s">
        <v>180</v>
      </c>
      <c r="G19" s="430" t="s">
        <v>180</v>
      </c>
      <c r="H19" s="431"/>
      <c r="I19" s="208"/>
      <c r="J19" s="208"/>
      <c r="K19" s="209"/>
      <c r="L19" s="210"/>
      <c r="M19" s="211"/>
      <c r="N19" s="212"/>
      <c r="O19" s="208"/>
      <c r="P19" s="684"/>
      <c r="Q19" s="208"/>
      <c r="R19" s="212"/>
      <c r="S19" s="770"/>
      <c r="T19" s="769"/>
      <c r="U19" s="209"/>
      <c r="V19" s="775"/>
      <c r="W19" s="861"/>
      <c r="X19" s="776"/>
      <c r="Y19" s="854"/>
      <c r="Z19" s="855"/>
      <c r="AA19" s="826"/>
    </row>
    <row r="20" spans="1:27" s="127" customFormat="1" ht="18" x14ac:dyDescent="0.25">
      <c r="A20" s="404"/>
      <c r="B20" s="432"/>
      <c r="C20" s="432"/>
      <c r="D20" s="214"/>
      <c r="E20" s="214"/>
      <c r="F20" s="214"/>
      <c r="G20" s="215"/>
      <c r="H20" s="433"/>
      <c r="I20" s="216"/>
      <c r="J20" s="216"/>
      <c r="K20" s="216"/>
      <c r="L20" s="217"/>
      <c r="M20" s="218"/>
      <c r="N20" s="219"/>
      <c r="O20" s="216"/>
      <c r="P20" s="220"/>
      <c r="Q20" s="216"/>
      <c r="R20" s="219"/>
      <c r="S20" s="220"/>
      <c r="T20" s="771"/>
      <c r="U20" s="216"/>
      <c r="V20" s="772"/>
      <c r="W20" s="772"/>
      <c r="X20" s="222"/>
      <c r="Y20" s="827"/>
      <c r="Z20" s="799"/>
      <c r="AA20" s="799"/>
    </row>
    <row r="21" spans="1:27" s="127" customFormat="1" ht="18" x14ac:dyDescent="0.25">
      <c r="A21" s="404"/>
      <c r="B21" s="432"/>
      <c r="C21" s="432"/>
      <c r="D21" s="214"/>
      <c r="E21" s="214"/>
      <c r="F21" s="214"/>
      <c r="G21" s="215"/>
      <c r="H21" s="433"/>
      <c r="I21" s="216"/>
      <c r="J21" s="216"/>
      <c r="K21" s="216"/>
      <c r="L21" s="217"/>
      <c r="M21" s="218"/>
      <c r="N21" s="219"/>
      <c r="O21" s="216"/>
      <c r="P21" s="220"/>
      <c r="Q21" s="216"/>
      <c r="R21" s="219"/>
      <c r="S21" s="220"/>
      <c r="T21" s="771"/>
      <c r="U21" s="216"/>
      <c r="V21" s="772"/>
      <c r="W21" s="772"/>
      <c r="X21" s="222"/>
      <c r="Y21" s="827"/>
      <c r="Z21" s="799"/>
      <c r="AA21" s="799"/>
    </row>
    <row r="22" spans="1:27" s="127" customFormat="1" ht="18" x14ac:dyDescent="0.25">
      <c r="A22" s="404"/>
      <c r="B22" s="432"/>
      <c r="C22" s="432"/>
      <c r="D22" s="214"/>
      <c r="E22" s="214"/>
      <c r="F22" s="214"/>
      <c r="G22" s="215"/>
      <c r="H22" s="433"/>
      <c r="I22" s="216"/>
      <c r="J22" s="216"/>
      <c r="K22" s="216"/>
      <c r="L22" s="217"/>
      <c r="M22" s="218"/>
      <c r="N22" s="219"/>
      <c r="O22" s="216"/>
      <c r="P22" s="220"/>
      <c r="Q22" s="216"/>
      <c r="R22" s="219"/>
      <c r="S22" s="220"/>
      <c r="T22" s="771"/>
      <c r="U22" s="216"/>
      <c r="V22" s="772"/>
      <c r="W22" s="772"/>
      <c r="X22" s="222"/>
      <c r="Y22" s="827"/>
      <c r="Z22" s="799"/>
      <c r="AA22" s="799"/>
    </row>
    <row r="23" spans="1:27" s="127" customFormat="1" ht="18" x14ac:dyDescent="0.25">
      <c r="A23" s="404"/>
      <c r="B23" s="432"/>
      <c r="C23" s="432"/>
      <c r="D23" s="214"/>
      <c r="E23" s="214"/>
      <c r="F23" s="214"/>
      <c r="G23" s="215"/>
      <c r="H23" s="433"/>
      <c r="I23" s="216"/>
      <c r="J23" s="216"/>
      <c r="K23" s="216"/>
      <c r="L23" s="217"/>
      <c r="M23" s="218"/>
      <c r="N23" s="219"/>
      <c r="O23" s="216"/>
      <c r="P23" s="220"/>
      <c r="Q23" s="216"/>
      <c r="R23" s="219"/>
      <c r="S23" s="220"/>
      <c r="T23" s="771"/>
      <c r="U23" s="216"/>
      <c r="V23" s="772"/>
      <c r="W23" s="772"/>
      <c r="X23" s="222"/>
      <c r="Y23" s="827"/>
      <c r="Z23" s="799"/>
      <c r="AA23" s="799"/>
    </row>
    <row r="24" spans="1:27" s="127" customFormat="1" ht="18" x14ac:dyDescent="0.25">
      <c r="A24" s="404"/>
      <c r="B24" s="434"/>
      <c r="C24" s="434"/>
      <c r="D24" s="225"/>
      <c r="E24" s="225"/>
      <c r="F24" s="225"/>
      <c r="G24" s="226"/>
      <c r="H24" s="435"/>
      <c r="I24" s="216"/>
      <c r="J24" s="216"/>
      <c r="K24" s="227"/>
      <c r="L24" s="217"/>
      <c r="M24" s="218"/>
      <c r="N24" s="219"/>
      <c r="O24" s="216"/>
      <c r="P24" s="220"/>
      <c r="Q24" s="216"/>
      <c r="R24" s="219"/>
      <c r="S24" s="228"/>
      <c r="T24" s="767"/>
      <c r="U24" s="227"/>
      <c r="V24" s="772"/>
      <c r="W24" s="772"/>
      <c r="X24" s="222"/>
      <c r="Y24" s="786"/>
      <c r="Z24" s="450"/>
      <c r="AA24" s="450"/>
    </row>
    <row r="25" spans="1:27" s="127" customFormat="1" ht="18" x14ac:dyDescent="0.25">
      <c r="A25" s="404"/>
      <c r="B25" s="434"/>
      <c r="C25" s="434"/>
      <c r="D25" s="225"/>
      <c r="E25" s="225"/>
      <c r="F25" s="225"/>
      <c r="G25" s="226"/>
      <c r="H25" s="435"/>
      <c r="I25" s="216"/>
      <c r="J25" s="216"/>
      <c r="K25" s="227"/>
      <c r="L25" s="217"/>
      <c r="M25" s="218"/>
      <c r="N25" s="219"/>
      <c r="O25" s="216"/>
      <c r="P25" s="228"/>
      <c r="Q25" s="216"/>
      <c r="R25" s="219"/>
      <c r="S25" s="228"/>
      <c r="T25" s="767"/>
      <c r="U25" s="227"/>
      <c r="V25" s="772"/>
      <c r="W25" s="772"/>
      <c r="X25" s="222"/>
      <c r="Y25" s="786"/>
      <c r="Z25" s="450"/>
      <c r="AA25" s="450"/>
    </row>
    <row r="26" spans="1:27" s="127" customFormat="1" ht="18" x14ac:dyDescent="0.25">
      <c r="A26" s="404"/>
      <c r="B26" s="434"/>
      <c r="C26" s="434"/>
      <c r="D26" s="225"/>
      <c r="E26" s="225"/>
      <c r="F26" s="225"/>
      <c r="G26" s="226"/>
      <c r="H26" s="435"/>
      <c r="I26" s="227"/>
      <c r="J26" s="227"/>
      <c r="K26" s="227"/>
      <c r="L26" s="229"/>
      <c r="M26" s="230"/>
      <c r="N26" s="231"/>
      <c r="O26" s="227"/>
      <c r="P26" s="228"/>
      <c r="Q26" s="227"/>
      <c r="R26" s="231"/>
      <c r="S26" s="228"/>
      <c r="T26" s="767"/>
      <c r="U26" s="227"/>
      <c r="V26" s="685"/>
      <c r="W26" s="685"/>
      <c r="X26" s="375"/>
      <c r="Y26" s="786"/>
      <c r="Z26" s="450"/>
      <c r="AA26" s="450"/>
    </row>
    <row r="27" spans="1:27" s="127" customFormat="1" ht="18" x14ac:dyDescent="0.25">
      <c r="A27" s="404"/>
      <c r="B27" s="434"/>
      <c r="C27" s="434"/>
      <c r="D27" s="225"/>
      <c r="E27" s="225"/>
      <c r="F27" s="225"/>
      <c r="G27" s="226"/>
      <c r="H27" s="435"/>
      <c r="I27" s="227"/>
      <c r="J27" s="227"/>
      <c r="K27" s="227"/>
      <c r="L27" s="229"/>
      <c r="M27" s="230"/>
      <c r="N27" s="231"/>
      <c r="O27" s="227"/>
      <c r="P27" s="228"/>
      <c r="Q27" s="227"/>
      <c r="R27" s="231"/>
      <c r="S27" s="228"/>
      <c r="T27" s="767"/>
      <c r="U27" s="227"/>
      <c r="V27" s="685"/>
      <c r="W27" s="685"/>
      <c r="X27" s="375"/>
      <c r="Y27" s="786"/>
      <c r="Z27" s="450"/>
      <c r="AA27" s="450"/>
    </row>
    <row r="28" spans="1:27" s="127" customFormat="1" ht="18" x14ac:dyDescent="0.25">
      <c r="A28" s="404"/>
      <c r="B28" s="432"/>
      <c r="C28" s="432"/>
      <c r="D28" s="214"/>
      <c r="E28" s="214"/>
      <c r="F28" s="214"/>
      <c r="G28" s="215"/>
      <c r="H28" s="433"/>
      <c r="I28" s="216"/>
      <c r="J28" s="216"/>
      <c r="K28" s="216"/>
      <c r="L28" s="217"/>
      <c r="M28" s="218"/>
      <c r="N28" s="219"/>
      <c r="O28" s="216"/>
      <c r="P28" s="220"/>
      <c r="Q28" s="216"/>
      <c r="R28" s="219"/>
      <c r="S28" s="220"/>
      <c r="T28" s="771"/>
      <c r="U28" s="216"/>
      <c r="V28" s="772"/>
      <c r="W28" s="772"/>
      <c r="X28" s="222"/>
      <c r="Y28" s="786"/>
      <c r="Z28" s="450"/>
      <c r="AA28" s="450"/>
    </row>
    <row r="29" spans="1:27" s="127" customFormat="1" ht="18" x14ac:dyDescent="0.25">
      <c r="A29" s="404"/>
      <c r="B29" s="434"/>
      <c r="C29" s="434"/>
      <c r="D29" s="225"/>
      <c r="E29" s="225"/>
      <c r="F29" s="225"/>
      <c r="G29" s="226"/>
      <c r="H29" s="435"/>
      <c r="I29" s="216"/>
      <c r="J29" s="216"/>
      <c r="K29" s="227"/>
      <c r="L29" s="217"/>
      <c r="M29" s="218"/>
      <c r="N29" s="219"/>
      <c r="O29" s="216"/>
      <c r="P29" s="220"/>
      <c r="Q29" s="216"/>
      <c r="R29" s="219"/>
      <c r="S29" s="228"/>
      <c r="T29" s="767"/>
      <c r="U29" s="227"/>
      <c r="V29" s="772"/>
      <c r="W29" s="772"/>
      <c r="X29" s="222"/>
      <c r="Y29" s="786"/>
      <c r="Z29" s="450"/>
      <c r="AA29" s="450"/>
    </row>
    <row r="30" spans="1:27" s="127" customFormat="1" ht="18" x14ac:dyDescent="0.25">
      <c r="A30" s="404"/>
      <c r="B30" s="432"/>
      <c r="C30" s="432"/>
      <c r="D30" s="214"/>
      <c r="E30" s="214"/>
      <c r="F30" s="214"/>
      <c r="G30" s="215"/>
      <c r="H30" s="433"/>
      <c r="I30" s="216"/>
      <c r="J30" s="216"/>
      <c r="K30" s="216"/>
      <c r="L30" s="217"/>
      <c r="M30" s="218"/>
      <c r="N30" s="219"/>
      <c r="O30" s="216"/>
      <c r="P30" s="220"/>
      <c r="Q30" s="216"/>
      <c r="R30" s="219"/>
      <c r="S30" s="220"/>
      <c r="T30" s="771"/>
      <c r="U30" s="216"/>
      <c r="V30" s="772"/>
      <c r="W30" s="772"/>
      <c r="X30" s="222"/>
      <c r="Y30" s="786"/>
      <c r="Z30" s="450"/>
      <c r="AA30" s="450"/>
    </row>
    <row r="31" spans="1:27" s="127" customFormat="1" ht="25.5" hidden="1" x14ac:dyDescent="0.25">
      <c r="A31" s="404"/>
      <c r="B31" s="434" t="s">
        <v>245</v>
      </c>
      <c r="C31" s="434" t="s">
        <v>231</v>
      </c>
      <c r="D31" s="225"/>
      <c r="E31" s="225"/>
      <c r="F31" s="225"/>
      <c r="G31" s="226"/>
      <c r="H31" s="435" t="s">
        <v>242</v>
      </c>
      <c r="I31" s="216">
        <v>13.6</v>
      </c>
      <c r="J31" s="216">
        <v>12.9</v>
      </c>
      <c r="K31" s="227">
        <v>0.7</v>
      </c>
      <c r="L31" s="217">
        <v>440</v>
      </c>
      <c r="M31" s="218">
        <v>595</v>
      </c>
      <c r="N31" s="219">
        <v>75.7</v>
      </c>
      <c r="O31" s="216">
        <v>77</v>
      </c>
      <c r="P31" s="220">
        <v>0.44</v>
      </c>
      <c r="Q31" s="216">
        <v>7.4</v>
      </c>
      <c r="R31" s="219">
        <v>61</v>
      </c>
      <c r="S31" s="220">
        <v>6.75</v>
      </c>
      <c r="T31" s="771"/>
      <c r="U31" s="216">
        <v>10</v>
      </c>
      <c r="V31" s="772">
        <v>117</v>
      </c>
      <c r="W31" s="772">
        <v>512</v>
      </c>
      <c r="X31" s="222">
        <v>18.8</v>
      </c>
      <c r="Y31" s="828"/>
      <c r="Z31" s="829"/>
      <c r="AA31" s="829"/>
    </row>
    <row r="32" spans="1:27" s="127" customFormat="1" ht="25.5" hidden="1" x14ac:dyDescent="0.25">
      <c r="A32" s="404"/>
      <c r="B32" s="434" t="s">
        <v>246</v>
      </c>
      <c r="C32" s="434" t="s">
        <v>231</v>
      </c>
      <c r="D32" s="225"/>
      <c r="E32" s="225"/>
      <c r="F32" s="225"/>
      <c r="G32" s="226"/>
      <c r="H32" s="435" t="s">
        <v>243</v>
      </c>
      <c r="I32" s="227">
        <v>12.4</v>
      </c>
      <c r="J32" s="227">
        <v>11.4</v>
      </c>
      <c r="K32" s="227">
        <v>1</v>
      </c>
      <c r="L32" s="229">
        <v>380</v>
      </c>
      <c r="M32" s="230">
        <v>610</v>
      </c>
      <c r="N32" s="231">
        <v>77.099999999999994</v>
      </c>
      <c r="O32" s="227">
        <v>79</v>
      </c>
      <c r="P32" s="228">
        <v>0.4</v>
      </c>
      <c r="Q32" s="515">
        <v>8.5</v>
      </c>
      <c r="R32" s="231">
        <v>62.5</v>
      </c>
      <c r="S32" s="228">
        <v>6.75</v>
      </c>
      <c r="T32" s="767"/>
      <c r="U32" s="227">
        <v>8.5</v>
      </c>
      <c r="V32" s="685">
        <v>111</v>
      </c>
      <c r="W32" s="685">
        <v>434</v>
      </c>
      <c r="X32" s="375">
        <v>20.3</v>
      </c>
      <c r="Y32" s="830"/>
      <c r="Z32" s="831"/>
      <c r="AA32" s="831"/>
    </row>
    <row r="33" spans="1:27" s="127" customFormat="1" ht="38.25" hidden="1" x14ac:dyDescent="0.25">
      <c r="A33" s="404"/>
      <c r="B33" s="432" t="s">
        <v>247</v>
      </c>
      <c r="C33" s="432" t="s">
        <v>231</v>
      </c>
      <c r="D33" s="214"/>
      <c r="E33" s="214"/>
      <c r="F33" s="214"/>
      <c r="G33" s="215"/>
      <c r="H33" s="433" t="s">
        <v>244</v>
      </c>
      <c r="I33" s="216">
        <v>14</v>
      </c>
      <c r="J33" s="216">
        <v>13.2</v>
      </c>
      <c r="K33" s="216">
        <v>0.8</v>
      </c>
      <c r="L33" s="217">
        <v>430</v>
      </c>
      <c r="M33" s="218">
        <v>680</v>
      </c>
      <c r="N33" s="219">
        <v>75.900000000000006</v>
      </c>
      <c r="O33" s="216">
        <v>78.5</v>
      </c>
      <c r="P33" s="220">
        <v>0.41</v>
      </c>
      <c r="Q33" s="216">
        <v>7.2</v>
      </c>
      <c r="R33" s="219">
        <v>65</v>
      </c>
      <c r="S33" s="220">
        <v>6.75</v>
      </c>
      <c r="T33" s="771"/>
      <c r="U33" s="216">
        <v>8.5</v>
      </c>
      <c r="V33" s="772">
        <v>122</v>
      </c>
      <c r="W33" s="772">
        <v>489</v>
      </c>
      <c r="X33" s="222">
        <v>20.100000000000001</v>
      </c>
      <c r="Y33" s="828"/>
      <c r="Z33" s="829"/>
      <c r="AA33" s="832"/>
    </row>
    <row r="34" spans="1:27" s="127" customFormat="1" ht="20.100000000000001" customHeight="1" x14ac:dyDescent="0.25">
      <c r="A34" s="404"/>
      <c r="B34" s="224"/>
      <c r="C34" s="224"/>
      <c r="D34" s="225"/>
      <c r="E34" s="225"/>
      <c r="F34" s="225"/>
      <c r="G34" s="226"/>
      <c r="H34" s="424"/>
      <c r="I34" s="216"/>
      <c r="J34" s="216"/>
      <c r="K34" s="227"/>
      <c r="L34" s="217"/>
      <c r="M34" s="218"/>
      <c r="N34" s="219"/>
      <c r="O34" s="216"/>
      <c r="P34" s="220"/>
      <c r="Q34" s="220"/>
      <c r="R34" s="221"/>
      <c r="S34" s="228"/>
      <c r="T34" s="704"/>
      <c r="U34" s="229"/>
      <c r="V34" s="217"/>
      <c r="W34" s="217"/>
      <c r="X34" s="223"/>
      <c r="Y34" s="683"/>
      <c r="Z34" s="682"/>
      <c r="AA34" s="833"/>
    </row>
    <row r="35" spans="1:27" s="236" customFormat="1" ht="19.5" customHeight="1" x14ac:dyDescent="0.2">
      <c r="A35" s="408"/>
      <c r="B35" s="396">
        <v>74</v>
      </c>
      <c r="C35" s="397" t="s">
        <v>143</v>
      </c>
      <c r="D35" s="398"/>
      <c r="E35" s="398"/>
      <c r="F35" s="398"/>
      <c r="G35" s="398"/>
      <c r="H35" s="399"/>
      <c r="I35" s="400"/>
      <c r="J35" s="400"/>
      <c r="K35" s="400"/>
      <c r="L35" s="401"/>
      <c r="M35" s="401"/>
      <c r="N35" s="401"/>
      <c r="O35" s="401"/>
      <c r="P35" s="401"/>
      <c r="Q35" s="402"/>
      <c r="R35" s="402"/>
      <c r="S35" s="402"/>
      <c r="T35" s="403"/>
      <c r="U35" s="401"/>
      <c r="V35" s="401"/>
      <c r="W35" s="401"/>
      <c r="X35" s="401"/>
      <c r="Y35" s="402"/>
      <c r="Z35" s="402"/>
      <c r="AA35" s="402"/>
    </row>
    <row r="36" spans="1:27" s="237" customFormat="1" x14ac:dyDescent="0.25">
      <c r="A36" s="409"/>
      <c r="D36" s="238"/>
      <c r="E36" s="238"/>
      <c r="F36" s="238"/>
      <c r="G36" s="238"/>
      <c r="T36" s="239"/>
      <c r="V36" s="240"/>
      <c r="W36" s="240"/>
      <c r="X36" s="240"/>
    </row>
    <row r="37" spans="1:27" x14ac:dyDescent="0.25">
      <c r="H37" s="242"/>
      <c r="I37" s="243"/>
      <c r="J37" s="243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</row>
    <row r="38" spans="1:27" x14ac:dyDescent="0.25">
      <c r="H38" s="244"/>
      <c r="I38" s="243"/>
      <c r="J38" s="243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</row>
    <row r="39" spans="1:27" x14ac:dyDescent="0.25">
      <c r="H39" s="242"/>
      <c r="I39" s="243"/>
      <c r="J39" s="243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</row>
  </sheetData>
  <mergeCells count="28">
    <mergeCell ref="R1:X1"/>
    <mergeCell ref="O2:O3"/>
    <mergeCell ref="P2:P3"/>
    <mergeCell ref="Q2:Q3"/>
    <mergeCell ref="Y2:AA2"/>
    <mergeCell ref="W2:W3"/>
    <mergeCell ref="X2:X3"/>
    <mergeCell ref="R2:R3"/>
    <mergeCell ref="S2:S3"/>
    <mergeCell ref="T2:T3"/>
    <mergeCell ref="U2:U3"/>
    <mergeCell ref="V2:V3"/>
    <mergeCell ref="N1:Q1"/>
    <mergeCell ref="N2:N3"/>
    <mergeCell ref="B1:B3"/>
    <mergeCell ref="C1:C3"/>
    <mergeCell ref="D1:G1"/>
    <mergeCell ref="H1:M1"/>
    <mergeCell ref="K2:K3"/>
    <mergeCell ref="L2:L3"/>
    <mergeCell ref="M2:M3"/>
    <mergeCell ref="I2:I3"/>
    <mergeCell ref="J2:J3"/>
    <mergeCell ref="D2:D3"/>
    <mergeCell ref="E2:E3"/>
    <mergeCell ref="F2:F3"/>
    <mergeCell ref="G2:G3"/>
    <mergeCell ref="H2:H3"/>
  </mergeCells>
  <printOptions horizontalCentered="1"/>
  <pageMargins left="0.52" right="0.19" top="0.56999999999999995" bottom="0.33" header="0.42" footer="0.18"/>
  <pageSetup paperSize="5" scale="67" orientation="landscape" r:id="rId1"/>
  <headerFooter alignWithMargins="0">
    <oddHeader>&amp;A</oddHeader>
    <oddFooter>&amp;CPage &amp;P of &amp;N</oddFooter>
  </headerFooter>
  <ignoredErrors>
    <ignoredError sqref="K9:Q9 S9 U9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5"/>
  <sheetViews>
    <sheetView zoomScale="60" zoomScaleNormal="60" workbookViewId="0">
      <pane xSplit="2" ySplit="1" topLeftCell="C2" activePane="bottomRight" state="frozen"/>
      <selection activeCell="AB4" sqref="AB1:AQ1048576"/>
      <selection pane="topRight" activeCell="AB4" sqref="AB1:AQ1048576"/>
      <selection pane="bottomLeft" activeCell="AB4" sqref="AB1:AQ1048576"/>
      <selection pane="bottomRight" activeCell="B14" sqref="B14"/>
    </sheetView>
  </sheetViews>
  <sheetFormatPr defaultColWidth="8.7109375" defaultRowHeight="14.25" x14ac:dyDescent="0.2"/>
  <cols>
    <col min="1" max="1" width="8.7109375" style="277"/>
    <col min="2" max="2" width="19.140625" style="277" customWidth="1"/>
    <col min="3" max="3" width="23" style="277" customWidth="1"/>
    <col min="4" max="6" width="4.28515625" style="277" customWidth="1"/>
    <col min="7" max="7" width="5.7109375" style="277" customWidth="1"/>
    <col min="8" max="8" width="27" style="278" bestFit="1" customWidth="1"/>
    <col min="9" max="13" width="8.7109375" style="277" customWidth="1"/>
    <col min="14" max="15" width="8.7109375" style="279" customWidth="1"/>
    <col min="16" max="20" width="8.7109375" style="277" customWidth="1"/>
    <col min="21" max="24" width="9.42578125" style="277" customWidth="1"/>
    <col min="25" max="27" width="8.7109375" style="277" customWidth="1"/>
    <col min="28" max="16384" width="8.7109375" style="277"/>
  </cols>
  <sheetData>
    <row r="1" spans="1:27" s="122" customFormat="1" ht="18" customHeight="1" x14ac:dyDescent="0.25">
      <c r="B1" s="903" t="s">
        <v>117</v>
      </c>
      <c r="C1" s="906" t="s">
        <v>118</v>
      </c>
      <c r="D1" s="909" t="s">
        <v>119</v>
      </c>
      <c r="E1" s="910"/>
      <c r="F1" s="910"/>
      <c r="G1" s="910"/>
      <c r="H1" s="911" t="s">
        <v>62</v>
      </c>
      <c r="I1" s="912"/>
      <c r="J1" s="912"/>
      <c r="K1" s="912"/>
      <c r="L1" s="912"/>
      <c r="M1" s="913"/>
      <c r="N1" s="928" t="s">
        <v>74</v>
      </c>
      <c r="O1" s="929"/>
      <c r="P1" s="929"/>
      <c r="Q1" s="945"/>
      <c r="R1" s="928" t="s">
        <v>88</v>
      </c>
      <c r="S1" s="929"/>
      <c r="T1" s="929"/>
      <c r="U1" s="929"/>
      <c r="V1" s="929"/>
      <c r="W1" s="929"/>
      <c r="X1" s="929"/>
      <c r="Y1" s="929" t="s">
        <v>177</v>
      </c>
      <c r="Z1" s="929"/>
      <c r="AA1" s="945"/>
    </row>
    <row r="2" spans="1:27" s="122" customFormat="1" ht="41.25" customHeight="1" x14ac:dyDescent="0.2">
      <c r="B2" s="904"/>
      <c r="C2" s="907"/>
      <c r="D2" s="920" t="s">
        <v>120</v>
      </c>
      <c r="E2" s="922" t="s">
        <v>121</v>
      </c>
      <c r="F2" s="922" t="s">
        <v>122</v>
      </c>
      <c r="G2" s="924" t="s">
        <v>123</v>
      </c>
      <c r="H2" s="926" t="s">
        <v>124</v>
      </c>
      <c r="I2" s="909" t="s">
        <v>63</v>
      </c>
      <c r="J2" s="910" t="s">
        <v>67</v>
      </c>
      <c r="K2" s="910" t="s">
        <v>68</v>
      </c>
      <c r="L2" s="915" t="s">
        <v>69</v>
      </c>
      <c r="M2" s="917" t="s">
        <v>73</v>
      </c>
      <c r="N2" s="939" t="s">
        <v>125</v>
      </c>
      <c r="O2" s="910" t="s">
        <v>126</v>
      </c>
      <c r="P2" s="910" t="s">
        <v>83</v>
      </c>
      <c r="Q2" s="930" t="s">
        <v>87</v>
      </c>
      <c r="R2" s="939" t="s">
        <v>89</v>
      </c>
      <c r="S2" s="935" t="s">
        <v>128</v>
      </c>
      <c r="T2" s="941" t="s">
        <v>129</v>
      </c>
      <c r="U2" s="943" t="s">
        <v>130</v>
      </c>
      <c r="V2" s="935" t="s">
        <v>131</v>
      </c>
      <c r="W2" s="935" t="s">
        <v>132</v>
      </c>
      <c r="X2" s="937" t="s">
        <v>133</v>
      </c>
      <c r="Y2" s="932" t="s">
        <v>178</v>
      </c>
      <c r="Z2" s="933"/>
      <c r="AA2" s="946"/>
    </row>
    <row r="3" spans="1:27" s="123" customFormat="1" ht="24.95" customHeight="1" thickBot="1" x14ac:dyDescent="0.3">
      <c r="B3" s="905"/>
      <c r="C3" s="908"/>
      <c r="D3" s="921"/>
      <c r="E3" s="923"/>
      <c r="F3" s="923"/>
      <c r="G3" s="925"/>
      <c r="H3" s="927"/>
      <c r="I3" s="919"/>
      <c r="J3" s="914"/>
      <c r="K3" s="914"/>
      <c r="L3" s="916"/>
      <c r="M3" s="918"/>
      <c r="N3" s="940"/>
      <c r="O3" s="914"/>
      <c r="P3" s="914"/>
      <c r="Q3" s="931"/>
      <c r="R3" s="940"/>
      <c r="S3" s="936"/>
      <c r="T3" s="942"/>
      <c r="U3" s="944"/>
      <c r="V3" s="936"/>
      <c r="W3" s="936"/>
      <c r="X3" s="938"/>
      <c r="Y3" s="124" t="s">
        <v>134</v>
      </c>
      <c r="Z3" s="125" t="s">
        <v>135</v>
      </c>
      <c r="AA3" s="126" t="s">
        <v>136</v>
      </c>
    </row>
    <row r="4" spans="1:27" s="127" customFormat="1" ht="20.100000000000001" customHeight="1" x14ac:dyDescent="0.25">
      <c r="B4" s="473"/>
      <c r="C4" s="474"/>
      <c r="D4" s="475" t="s">
        <v>180</v>
      </c>
      <c r="E4" s="476" t="s">
        <v>180</v>
      </c>
      <c r="F4" s="445" t="s">
        <v>180</v>
      </c>
      <c r="G4" s="477" t="s">
        <v>180</v>
      </c>
      <c r="H4" s="494"/>
      <c r="I4" s="444"/>
      <c r="J4" s="444"/>
      <c r="K4" s="444"/>
      <c r="L4" s="445"/>
      <c r="M4" s="446"/>
      <c r="N4" s="487"/>
      <c r="O4" s="444"/>
      <c r="P4" s="447"/>
      <c r="Q4" s="449"/>
      <c r="R4" s="487"/>
      <c r="S4" s="447"/>
      <c r="T4" s="709"/>
      <c r="U4" s="444"/>
      <c r="V4" s="448"/>
      <c r="W4" s="448"/>
      <c r="X4" s="449"/>
      <c r="Y4" s="804"/>
      <c r="Z4" s="805"/>
      <c r="AA4" s="806"/>
    </row>
    <row r="5" spans="1:27" s="127" customFormat="1" ht="20.100000000000001" customHeight="1" x14ac:dyDescent="0.25">
      <c r="B5" s="473"/>
      <c r="C5" s="474"/>
      <c r="D5" s="475" t="s">
        <v>180</v>
      </c>
      <c r="E5" s="476" t="s">
        <v>180</v>
      </c>
      <c r="F5" s="445" t="s">
        <v>180</v>
      </c>
      <c r="G5" s="477" t="s">
        <v>180</v>
      </c>
      <c r="H5" s="494"/>
      <c r="I5" s="444"/>
      <c r="J5" s="444"/>
      <c r="K5" s="444"/>
      <c r="L5" s="445"/>
      <c r="M5" s="446"/>
      <c r="N5" s="487"/>
      <c r="O5" s="444"/>
      <c r="P5" s="447"/>
      <c r="Q5" s="449"/>
      <c r="R5" s="487"/>
      <c r="S5" s="447"/>
      <c r="T5" s="709"/>
      <c r="U5" s="444"/>
      <c r="V5" s="448"/>
      <c r="W5" s="448"/>
      <c r="X5" s="449"/>
      <c r="Y5" s="807"/>
      <c r="Z5" s="808"/>
      <c r="AA5" s="809"/>
    </row>
    <row r="6" spans="1:27" s="127" customFormat="1" ht="20.100000000000001" customHeight="1" x14ac:dyDescent="0.25">
      <c r="B6" s="467"/>
      <c r="C6" s="468"/>
      <c r="D6" s="469" t="s">
        <v>180</v>
      </c>
      <c r="E6" s="470" t="s">
        <v>180</v>
      </c>
      <c r="F6" s="471" t="s">
        <v>180</v>
      </c>
      <c r="G6" s="472" t="s">
        <v>180</v>
      </c>
      <c r="H6" s="495"/>
      <c r="I6" s="484"/>
      <c r="J6" s="484"/>
      <c r="K6" s="484"/>
      <c r="L6" s="471"/>
      <c r="M6" s="485"/>
      <c r="N6" s="486"/>
      <c r="O6" s="484"/>
      <c r="P6" s="493"/>
      <c r="Q6" s="492"/>
      <c r="R6" s="486"/>
      <c r="S6" s="493"/>
      <c r="T6" s="710"/>
      <c r="U6" s="484"/>
      <c r="V6" s="858"/>
      <c r="W6" s="858"/>
      <c r="X6" s="492"/>
      <c r="Y6" s="804"/>
      <c r="Z6" s="805"/>
      <c r="AA6" s="806"/>
    </row>
    <row r="7" spans="1:27" s="127" customFormat="1" ht="20.100000000000001" customHeight="1" thickBot="1" x14ac:dyDescent="0.3">
      <c r="B7" s="478"/>
      <c r="C7" s="479"/>
      <c r="D7" s="480" t="s">
        <v>180</v>
      </c>
      <c r="E7" s="481" t="s">
        <v>180</v>
      </c>
      <c r="F7" s="482" t="s">
        <v>180</v>
      </c>
      <c r="G7" s="483" t="s">
        <v>180</v>
      </c>
      <c r="H7" s="496"/>
      <c r="I7" s="488"/>
      <c r="J7" s="488"/>
      <c r="K7" s="488"/>
      <c r="L7" s="482"/>
      <c r="M7" s="857"/>
      <c r="N7" s="491"/>
      <c r="O7" s="488"/>
      <c r="P7" s="489"/>
      <c r="Q7" s="490"/>
      <c r="R7" s="491"/>
      <c r="S7" s="489"/>
      <c r="T7" s="711"/>
      <c r="U7" s="488"/>
      <c r="V7" s="859"/>
      <c r="W7" s="859"/>
      <c r="X7" s="490"/>
      <c r="Y7" s="810"/>
      <c r="Z7" s="860"/>
      <c r="AA7" s="811"/>
    </row>
    <row r="8" spans="1:27" s="165" customFormat="1" ht="19.5" customHeight="1" thickBot="1" x14ac:dyDescent="0.3">
      <c r="B8" s="440" t="s">
        <v>249</v>
      </c>
      <c r="C8" s="264"/>
      <c r="D8" s="265"/>
      <c r="E8" s="265"/>
      <c r="F8" s="265"/>
      <c r="G8" s="265"/>
      <c r="H8" s="714"/>
      <c r="I8" s="459">
        <v>13.9</v>
      </c>
      <c r="J8" s="459">
        <v>13.1</v>
      </c>
      <c r="K8" s="459">
        <v>0.9</v>
      </c>
      <c r="L8" s="460">
        <v>410</v>
      </c>
      <c r="M8" s="461">
        <v>740</v>
      </c>
      <c r="N8" s="462">
        <v>74.900000000000006</v>
      </c>
      <c r="O8" s="459">
        <v>78.3</v>
      </c>
      <c r="P8" s="463">
        <v>0.42</v>
      </c>
      <c r="Q8" s="464">
        <v>7.2</v>
      </c>
      <c r="R8" s="462">
        <v>63.6</v>
      </c>
      <c r="S8" s="463">
        <v>5</v>
      </c>
      <c r="T8" s="712">
        <v>30</v>
      </c>
      <c r="U8" s="459">
        <v>8.5</v>
      </c>
      <c r="V8" s="465">
        <v>109.5</v>
      </c>
      <c r="W8" s="465">
        <v>500.5</v>
      </c>
      <c r="X8" s="466">
        <v>18</v>
      </c>
      <c r="Y8" s="812" t="e">
        <f>AVERAGE(Y4:Y7)</f>
        <v>#DIV/0!</v>
      </c>
      <c r="Z8" s="856" t="e">
        <f>AVERAGE(Z4:Z7)</f>
        <v>#DIV/0!</v>
      </c>
      <c r="AA8" s="813" t="e">
        <f>AVERAGE(AA4:AA7)</f>
        <v>#DIV/0!</v>
      </c>
    </row>
    <row r="9" spans="1:27" s="127" customFormat="1" ht="38.25" x14ac:dyDescent="0.25">
      <c r="A9" s="404">
        <v>45389</v>
      </c>
      <c r="B9" s="436" t="s">
        <v>224</v>
      </c>
      <c r="C9" s="436" t="s">
        <v>150</v>
      </c>
      <c r="D9" s="475" t="s">
        <v>180</v>
      </c>
      <c r="E9" s="476" t="s">
        <v>180</v>
      </c>
      <c r="F9" s="445" t="s">
        <v>180</v>
      </c>
      <c r="G9" s="477" t="s">
        <v>180</v>
      </c>
      <c r="H9" s="437" t="s">
        <v>232</v>
      </c>
      <c r="I9" s="247">
        <v>12.4</v>
      </c>
      <c r="J9" s="247">
        <v>11.4</v>
      </c>
      <c r="K9" s="247">
        <v>1</v>
      </c>
      <c r="L9" s="779">
        <v>330</v>
      </c>
      <c r="M9" s="249">
        <v>535</v>
      </c>
      <c r="N9" s="250">
        <v>75.400000000000006</v>
      </c>
      <c r="O9" s="247">
        <v>76.5</v>
      </c>
      <c r="P9" s="780">
        <v>0.45</v>
      </c>
      <c r="Q9" s="247">
        <v>7.7</v>
      </c>
      <c r="R9" s="250">
        <v>61.7</v>
      </c>
      <c r="S9" s="251">
        <v>6.75</v>
      </c>
      <c r="T9" s="764"/>
      <c r="U9" s="247">
        <v>8</v>
      </c>
      <c r="V9" s="783">
        <v>113</v>
      </c>
      <c r="W9" s="782">
        <v>616</v>
      </c>
      <c r="X9" s="252">
        <v>15.3</v>
      </c>
      <c r="Y9" s="792">
        <v>79.3</v>
      </c>
      <c r="Z9" s="836">
        <v>2.35</v>
      </c>
      <c r="AA9" s="794">
        <v>22.49</v>
      </c>
    </row>
    <row r="10" spans="1:27" s="127" customFormat="1" ht="38.25" x14ac:dyDescent="0.25">
      <c r="A10" s="404">
        <v>45388</v>
      </c>
      <c r="B10" s="434" t="s">
        <v>223</v>
      </c>
      <c r="C10" s="434" t="s">
        <v>10</v>
      </c>
      <c r="D10" s="475" t="s">
        <v>180</v>
      </c>
      <c r="E10" s="476" t="s">
        <v>180</v>
      </c>
      <c r="F10" s="445" t="s">
        <v>180</v>
      </c>
      <c r="G10" s="477" t="s">
        <v>180</v>
      </c>
      <c r="H10" s="435" t="s">
        <v>233</v>
      </c>
      <c r="I10" s="216">
        <v>13.4</v>
      </c>
      <c r="J10" s="216">
        <v>12.3</v>
      </c>
      <c r="K10" s="227">
        <v>1</v>
      </c>
      <c r="L10" s="217">
        <v>420</v>
      </c>
      <c r="M10" s="218">
        <v>600</v>
      </c>
      <c r="N10" s="219">
        <v>76</v>
      </c>
      <c r="O10" s="216">
        <v>78.5</v>
      </c>
      <c r="P10" s="220">
        <v>0.41</v>
      </c>
      <c r="Q10" s="513">
        <v>6.1</v>
      </c>
      <c r="R10" s="219">
        <v>59.5</v>
      </c>
      <c r="S10" s="228">
        <v>5.75</v>
      </c>
      <c r="T10" s="767"/>
      <c r="U10" s="227">
        <v>7</v>
      </c>
      <c r="V10" s="772">
        <v>88</v>
      </c>
      <c r="W10" s="772">
        <v>406</v>
      </c>
      <c r="X10" s="222">
        <v>17.3</v>
      </c>
      <c r="Y10" s="786">
        <v>80.8</v>
      </c>
      <c r="Z10" s="450">
        <v>2.62</v>
      </c>
      <c r="AA10" s="802">
        <v>20.190000000000001</v>
      </c>
    </row>
    <row r="11" spans="1:27" s="127" customFormat="1" ht="25.5" x14ac:dyDescent="0.25">
      <c r="A11" s="404">
        <v>45386</v>
      </c>
      <c r="B11" s="434" t="s">
        <v>223</v>
      </c>
      <c r="C11" s="434" t="s">
        <v>8</v>
      </c>
      <c r="D11" s="469" t="s">
        <v>180</v>
      </c>
      <c r="E11" s="470" t="s">
        <v>180</v>
      </c>
      <c r="F11" s="471" t="s">
        <v>180</v>
      </c>
      <c r="G11" s="472" t="s">
        <v>180</v>
      </c>
      <c r="H11" s="435" t="s">
        <v>234</v>
      </c>
      <c r="I11" s="216">
        <v>12.1</v>
      </c>
      <c r="J11" s="216">
        <v>11.5</v>
      </c>
      <c r="K11" s="227">
        <v>0.7</v>
      </c>
      <c r="L11" s="217">
        <v>410</v>
      </c>
      <c r="M11" s="218">
        <v>695</v>
      </c>
      <c r="N11" s="219">
        <v>76.900000000000006</v>
      </c>
      <c r="O11" s="216">
        <v>80</v>
      </c>
      <c r="P11" s="220">
        <v>0.38</v>
      </c>
      <c r="Q11" s="513">
        <v>8.1999999999999993</v>
      </c>
      <c r="R11" s="219">
        <v>62.9</v>
      </c>
      <c r="S11" s="228">
        <v>6.25</v>
      </c>
      <c r="T11" s="767"/>
      <c r="U11" s="227">
        <v>7</v>
      </c>
      <c r="V11" s="772">
        <v>89</v>
      </c>
      <c r="W11" s="772">
        <v>376</v>
      </c>
      <c r="X11" s="222">
        <v>19</v>
      </c>
      <c r="Y11" s="834">
        <v>81.62</v>
      </c>
      <c r="Z11" s="450">
        <v>2.48</v>
      </c>
      <c r="AA11" s="795">
        <v>19.809999999999999</v>
      </c>
    </row>
    <row r="12" spans="1:27" s="127" customFormat="1" ht="26.25" thickBot="1" x14ac:dyDescent="0.3">
      <c r="A12" s="404">
        <v>45387</v>
      </c>
      <c r="B12" s="438" t="s">
        <v>181</v>
      </c>
      <c r="C12" s="438" t="s">
        <v>182</v>
      </c>
      <c r="D12" s="480" t="s">
        <v>180</v>
      </c>
      <c r="E12" s="481" t="s">
        <v>180</v>
      </c>
      <c r="F12" s="482" t="s">
        <v>180</v>
      </c>
      <c r="G12" s="483" t="s">
        <v>180</v>
      </c>
      <c r="H12" s="439" t="s">
        <v>235</v>
      </c>
      <c r="I12" s="255">
        <v>14.5</v>
      </c>
      <c r="J12" s="255">
        <v>13.5</v>
      </c>
      <c r="K12" s="234">
        <v>1</v>
      </c>
      <c r="L12" s="256">
        <v>350</v>
      </c>
      <c r="M12" s="257">
        <v>450</v>
      </c>
      <c r="N12" s="258">
        <v>75.5</v>
      </c>
      <c r="O12" s="255">
        <v>77.5</v>
      </c>
      <c r="P12" s="259">
        <v>0.43</v>
      </c>
      <c r="Q12" s="255">
        <v>7.7</v>
      </c>
      <c r="R12" s="258">
        <v>64.2</v>
      </c>
      <c r="S12" s="686">
        <v>6.5</v>
      </c>
      <c r="T12" s="769"/>
      <c r="U12" s="234">
        <v>5.5</v>
      </c>
      <c r="V12" s="784">
        <v>89</v>
      </c>
      <c r="W12" s="784">
        <v>352</v>
      </c>
      <c r="X12" s="260">
        <v>19.600000000000001</v>
      </c>
      <c r="Y12" s="841">
        <v>78.349999999999994</v>
      </c>
      <c r="Z12" s="835">
        <v>2.84</v>
      </c>
      <c r="AA12" s="803">
        <v>24.52</v>
      </c>
    </row>
    <row r="13" spans="1:27" s="165" customFormat="1" ht="19.5" customHeight="1" thickBot="1" x14ac:dyDescent="0.3">
      <c r="B13" s="263" t="s">
        <v>251</v>
      </c>
      <c r="C13" s="264"/>
      <c r="D13" s="265"/>
      <c r="E13" s="265"/>
      <c r="F13" s="265"/>
      <c r="G13" s="265"/>
      <c r="H13" s="266"/>
      <c r="I13" s="267">
        <v>13.1</v>
      </c>
      <c r="J13" s="267">
        <v>12.2</v>
      </c>
      <c r="K13" s="267">
        <v>0.9</v>
      </c>
      <c r="L13" s="268">
        <v>380</v>
      </c>
      <c r="M13" s="269">
        <v>570</v>
      </c>
      <c r="N13" s="270">
        <v>76</v>
      </c>
      <c r="O13" s="267">
        <v>78.099999999999994</v>
      </c>
      <c r="P13" s="271">
        <v>0.42</v>
      </c>
      <c r="Q13" s="272">
        <v>7.4</v>
      </c>
      <c r="R13" s="270">
        <v>62.1</v>
      </c>
      <c r="S13" s="271">
        <v>6.25</v>
      </c>
      <c r="T13" s="707"/>
      <c r="U13" s="267">
        <v>7</v>
      </c>
      <c r="V13" s="273">
        <v>95</v>
      </c>
      <c r="W13" s="273">
        <v>438</v>
      </c>
      <c r="X13" s="274">
        <v>17.8</v>
      </c>
      <c r="Y13" s="800">
        <v>80.017499999999998</v>
      </c>
      <c r="Z13" s="456">
        <v>2.5725000000000002</v>
      </c>
      <c r="AA13" s="801">
        <v>21.752499999999998</v>
      </c>
    </row>
    <row r="14" spans="1:27" s="127" customFormat="1" ht="38.25" x14ac:dyDescent="0.25">
      <c r="A14" s="127">
        <v>45010</v>
      </c>
      <c r="B14" s="436" t="s">
        <v>175</v>
      </c>
      <c r="C14" s="436" t="s">
        <v>10</v>
      </c>
      <c r="D14" s="475" t="s">
        <v>180</v>
      </c>
      <c r="E14" s="476" t="s">
        <v>180</v>
      </c>
      <c r="F14" s="445" t="s">
        <v>180</v>
      </c>
      <c r="G14" s="477" t="s">
        <v>180</v>
      </c>
      <c r="H14" s="437" t="s">
        <v>169</v>
      </c>
      <c r="I14" s="247">
        <v>13.8</v>
      </c>
      <c r="J14" s="247">
        <v>12.9</v>
      </c>
      <c r="K14" s="247">
        <v>0.90000000000000036</v>
      </c>
      <c r="L14" s="248">
        <v>400</v>
      </c>
      <c r="M14" s="249">
        <v>540</v>
      </c>
      <c r="N14" s="250">
        <v>76.3</v>
      </c>
      <c r="O14" s="247">
        <v>81.8</v>
      </c>
      <c r="P14" s="251">
        <v>0.39</v>
      </c>
      <c r="Q14" s="252">
        <v>5.5</v>
      </c>
      <c r="R14" s="253">
        <v>59.8</v>
      </c>
      <c r="S14" s="248">
        <v>7.25</v>
      </c>
      <c r="T14" s="705">
        <v>35</v>
      </c>
      <c r="U14" s="247">
        <v>8.5</v>
      </c>
      <c r="V14" s="248">
        <v>107</v>
      </c>
      <c r="W14" s="248">
        <v>537</v>
      </c>
      <c r="X14" s="254">
        <v>16.600000000000001</v>
      </c>
      <c r="Y14" s="792">
        <v>79.56</v>
      </c>
      <c r="Z14" s="793">
        <v>3.06</v>
      </c>
      <c r="AA14" s="794">
        <v>20.48</v>
      </c>
    </row>
    <row r="15" spans="1:27" s="127" customFormat="1" ht="25.5" x14ac:dyDescent="0.25">
      <c r="A15" s="127">
        <v>45008</v>
      </c>
      <c r="B15" s="434" t="s">
        <v>173</v>
      </c>
      <c r="C15" s="434" t="s">
        <v>8</v>
      </c>
      <c r="D15" s="475" t="s">
        <v>180</v>
      </c>
      <c r="E15" s="476" t="s">
        <v>180</v>
      </c>
      <c r="F15" s="445" t="s">
        <v>180</v>
      </c>
      <c r="G15" s="477" t="s">
        <v>180</v>
      </c>
      <c r="H15" s="435" t="s">
        <v>167</v>
      </c>
      <c r="I15" s="216">
        <v>13.4</v>
      </c>
      <c r="J15" s="216">
        <v>12.6</v>
      </c>
      <c r="K15" s="227">
        <v>0.80000000000000071</v>
      </c>
      <c r="L15" s="217">
        <v>430</v>
      </c>
      <c r="M15" s="218">
        <v>680</v>
      </c>
      <c r="N15" s="219">
        <v>77.900000000000006</v>
      </c>
      <c r="O15" s="216">
        <v>82.9</v>
      </c>
      <c r="P15" s="220">
        <v>0.4</v>
      </c>
      <c r="Q15" s="222">
        <v>8.1999999999999993</v>
      </c>
      <c r="R15" s="219">
        <v>64</v>
      </c>
      <c r="S15" s="228">
        <v>6.25</v>
      </c>
      <c r="T15" s="704">
        <v>30</v>
      </c>
      <c r="U15" s="227">
        <v>7</v>
      </c>
      <c r="V15" s="217">
        <v>103</v>
      </c>
      <c r="W15" s="217">
        <v>451</v>
      </c>
      <c r="X15" s="223">
        <v>18.7</v>
      </c>
      <c r="Y15" s="786">
        <v>78.86</v>
      </c>
      <c r="Z15" s="450">
        <v>2.94</v>
      </c>
      <c r="AA15" s="802">
        <v>19.989999999999998</v>
      </c>
    </row>
    <row r="16" spans="1:27" s="127" customFormat="1" ht="25.5" x14ac:dyDescent="0.25">
      <c r="A16" s="127">
        <v>45011</v>
      </c>
      <c r="B16" s="434" t="s">
        <v>176</v>
      </c>
      <c r="C16" s="434" t="s">
        <v>165</v>
      </c>
      <c r="D16" s="469" t="s">
        <v>180</v>
      </c>
      <c r="E16" s="470" t="s">
        <v>180</v>
      </c>
      <c r="F16" s="471" t="s">
        <v>180</v>
      </c>
      <c r="G16" s="472" t="s">
        <v>180</v>
      </c>
      <c r="H16" s="435" t="s">
        <v>170</v>
      </c>
      <c r="I16" s="216">
        <v>13.8</v>
      </c>
      <c r="J16" s="216">
        <v>12.8</v>
      </c>
      <c r="K16" s="227">
        <v>1</v>
      </c>
      <c r="L16" s="217">
        <v>415</v>
      </c>
      <c r="M16" s="218">
        <v>682</v>
      </c>
      <c r="N16" s="219">
        <v>78.2</v>
      </c>
      <c r="O16" s="216">
        <v>83.7</v>
      </c>
      <c r="P16" s="220">
        <v>0.39</v>
      </c>
      <c r="Q16" s="222">
        <v>8.3000000000000007</v>
      </c>
      <c r="R16" s="221">
        <v>64.5</v>
      </c>
      <c r="S16" s="228">
        <v>6.25</v>
      </c>
      <c r="T16" s="704">
        <v>30</v>
      </c>
      <c r="U16" s="229">
        <v>7.5</v>
      </c>
      <c r="V16" s="217">
        <v>101</v>
      </c>
      <c r="W16" s="217">
        <v>432</v>
      </c>
      <c r="X16" s="223">
        <v>18.8</v>
      </c>
      <c r="Y16" s="786">
        <v>79.36</v>
      </c>
      <c r="Z16" s="450">
        <v>2.98</v>
      </c>
      <c r="AA16" s="795">
        <v>20.03</v>
      </c>
    </row>
    <row r="17" spans="1:27" s="127" customFormat="1" ht="26.25" thickBot="1" x14ac:dyDescent="0.3">
      <c r="A17" s="127">
        <v>45009</v>
      </c>
      <c r="B17" s="438" t="s">
        <v>174</v>
      </c>
      <c r="C17" s="438" t="s">
        <v>9</v>
      </c>
      <c r="D17" s="480" t="s">
        <v>180</v>
      </c>
      <c r="E17" s="481" t="s">
        <v>180</v>
      </c>
      <c r="F17" s="482" t="s">
        <v>180</v>
      </c>
      <c r="G17" s="483" t="s">
        <v>180</v>
      </c>
      <c r="H17" s="439" t="s">
        <v>168</v>
      </c>
      <c r="I17" s="255">
        <v>15</v>
      </c>
      <c r="J17" s="255">
        <v>14.2</v>
      </c>
      <c r="K17" s="234">
        <v>0.80000000000000071</v>
      </c>
      <c r="L17" s="256">
        <v>465</v>
      </c>
      <c r="M17" s="257">
        <v>875</v>
      </c>
      <c r="N17" s="258">
        <v>77.2</v>
      </c>
      <c r="O17" s="255">
        <v>80.7</v>
      </c>
      <c r="P17" s="259">
        <v>0.43</v>
      </c>
      <c r="Q17" s="260">
        <v>7.9</v>
      </c>
      <c r="R17" s="261">
        <v>65.5</v>
      </c>
      <c r="S17" s="235">
        <v>5.75</v>
      </c>
      <c r="T17" s="706">
        <v>35</v>
      </c>
      <c r="U17" s="235">
        <v>6.5</v>
      </c>
      <c r="V17" s="256">
        <v>84</v>
      </c>
      <c r="W17" s="256">
        <v>316</v>
      </c>
      <c r="X17" s="262">
        <v>20.5</v>
      </c>
      <c r="Y17" s="796">
        <v>78.58</v>
      </c>
      <c r="Z17" s="797">
        <v>2.92</v>
      </c>
      <c r="AA17" s="803">
        <v>23.56</v>
      </c>
    </row>
    <row r="18" spans="1:27" s="165" customFormat="1" ht="19.5" customHeight="1" thickBot="1" x14ac:dyDescent="0.3">
      <c r="B18" s="263" t="s">
        <v>250</v>
      </c>
      <c r="C18" s="264"/>
      <c r="D18" s="265"/>
      <c r="E18" s="265"/>
      <c r="F18" s="265"/>
      <c r="G18" s="265"/>
      <c r="H18" s="451"/>
      <c r="I18" s="452">
        <v>14</v>
      </c>
      <c r="J18" s="452">
        <v>13.1</v>
      </c>
      <c r="K18" s="452">
        <v>0.9</v>
      </c>
      <c r="L18" s="453">
        <v>430</v>
      </c>
      <c r="M18" s="454">
        <v>695</v>
      </c>
      <c r="N18" s="455">
        <v>77.400000000000006</v>
      </c>
      <c r="O18" s="452">
        <v>82.3</v>
      </c>
      <c r="P18" s="456">
        <v>0.4</v>
      </c>
      <c r="Q18" s="457">
        <v>7.5</v>
      </c>
      <c r="R18" s="455">
        <v>63.5</v>
      </c>
      <c r="S18" s="456">
        <v>6.5</v>
      </c>
      <c r="T18" s="708">
        <v>35</v>
      </c>
      <c r="U18" s="452">
        <v>7.5</v>
      </c>
      <c r="V18" s="458">
        <v>99</v>
      </c>
      <c r="W18" s="458">
        <v>434</v>
      </c>
      <c r="X18" s="274">
        <v>18.5</v>
      </c>
      <c r="Y18" s="679">
        <f>AVERAGE(Y14:Y17)</f>
        <v>79.09</v>
      </c>
      <c r="Z18" s="680">
        <f t="shared" ref="Z18:AA18" si="0">AVERAGE(Z14:Z17)</f>
        <v>2.9750000000000001</v>
      </c>
      <c r="AA18" s="681">
        <f t="shared" si="0"/>
        <v>21.015000000000001</v>
      </c>
    </row>
    <row r="19" spans="1:27" s="275" customFormat="1" x14ac:dyDescent="0.2">
      <c r="B19" s="441"/>
      <c r="C19" s="441"/>
      <c r="D19" s="441"/>
      <c r="E19" s="441"/>
      <c r="F19" s="441"/>
      <c r="G19" s="441"/>
      <c r="H19" s="442"/>
      <c r="I19" s="441"/>
      <c r="J19" s="441"/>
      <c r="K19" s="441"/>
      <c r="L19" s="441"/>
      <c r="M19" s="441"/>
      <c r="N19" s="443"/>
      <c r="O19" s="443"/>
      <c r="P19" s="441"/>
      <c r="Q19" s="441"/>
      <c r="R19" s="441"/>
      <c r="S19" s="441"/>
      <c r="T19" s="441"/>
      <c r="U19" s="441"/>
      <c r="V19" s="441"/>
      <c r="W19" s="441"/>
      <c r="X19" s="441"/>
      <c r="Y19" s="798"/>
      <c r="Z19" s="798"/>
      <c r="AA19" s="798"/>
    </row>
    <row r="20" spans="1:27" s="371" customFormat="1" ht="15" x14ac:dyDescent="0.2">
      <c r="D20" s="372"/>
      <c r="E20" s="372"/>
      <c r="F20" s="372"/>
      <c r="G20" s="372"/>
      <c r="H20" s="373"/>
      <c r="I20" s="276"/>
      <c r="J20" s="276"/>
      <c r="K20" s="276"/>
      <c r="L20" s="276"/>
      <c r="M20" s="276"/>
      <c r="N20" s="374"/>
      <c r="O20" s="374"/>
      <c r="P20" s="276"/>
      <c r="Q20" s="276"/>
      <c r="R20" s="276"/>
      <c r="S20" s="276"/>
      <c r="T20" s="276"/>
      <c r="U20" s="276"/>
      <c r="V20" s="276"/>
      <c r="W20" s="276"/>
      <c r="X20" s="276"/>
      <c r="Y20" s="814"/>
      <c r="Z20" s="814"/>
      <c r="AA20" s="814"/>
    </row>
    <row r="21" spans="1:27" s="127" customFormat="1" ht="18" x14ac:dyDescent="0.25">
      <c r="A21" s="404"/>
      <c r="B21" s="434"/>
      <c r="C21" s="434" t="s">
        <v>248</v>
      </c>
      <c r="D21" s="225"/>
      <c r="E21" s="225"/>
      <c r="F21" s="225"/>
      <c r="G21" s="226"/>
      <c r="H21" s="435"/>
      <c r="I21" s="227"/>
      <c r="J21" s="227"/>
      <c r="K21" s="227"/>
      <c r="L21" s="229"/>
      <c r="M21" s="230"/>
      <c r="N21" s="231"/>
      <c r="O21" s="227"/>
      <c r="P21" s="228"/>
      <c r="Q21" s="227"/>
      <c r="R21" s="231"/>
      <c r="S21" s="228"/>
      <c r="T21" s="767"/>
      <c r="U21" s="227"/>
      <c r="V21" s="685"/>
      <c r="W21" s="685"/>
      <c r="X21" s="375"/>
      <c r="Y21" s="786"/>
      <c r="Z21" s="450"/>
      <c r="AA21" s="450"/>
    </row>
    <row r="22" spans="1:27" s="127" customFormat="1" ht="32.25" customHeight="1" x14ac:dyDescent="0.25">
      <c r="A22" s="404">
        <v>45392</v>
      </c>
      <c r="B22" s="434" t="s">
        <v>247</v>
      </c>
      <c r="C22" s="434" t="s">
        <v>231</v>
      </c>
      <c r="D22" s="225" t="s">
        <v>66</v>
      </c>
      <c r="E22" s="225">
        <v>18</v>
      </c>
      <c r="F22" s="225" t="s">
        <v>66</v>
      </c>
      <c r="G22" s="226" t="s">
        <v>66</v>
      </c>
      <c r="H22" s="435" t="s">
        <v>244</v>
      </c>
      <c r="I22" s="216">
        <v>14</v>
      </c>
      <c r="J22" s="216">
        <v>13.2</v>
      </c>
      <c r="K22" s="216">
        <v>0.8</v>
      </c>
      <c r="L22" s="217">
        <v>430</v>
      </c>
      <c r="M22" s="218">
        <v>680</v>
      </c>
      <c r="N22" s="219">
        <v>75.900000000000006</v>
      </c>
      <c r="O22" s="216">
        <v>78.5</v>
      </c>
      <c r="P22" s="220">
        <v>0.41</v>
      </c>
      <c r="Q22" s="216">
        <v>7.2</v>
      </c>
      <c r="R22" s="219">
        <v>65</v>
      </c>
      <c r="S22" s="220">
        <v>6.75</v>
      </c>
      <c r="T22" s="771"/>
      <c r="U22" s="216">
        <v>8.5</v>
      </c>
      <c r="V22" s="772">
        <v>122</v>
      </c>
      <c r="W22" s="772">
        <v>489</v>
      </c>
      <c r="X22" s="222">
        <v>20.100000000000001</v>
      </c>
      <c r="Y22" s="843">
        <v>78.66</v>
      </c>
      <c r="Z22" s="450">
        <v>2.65</v>
      </c>
      <c r="AA22" s="815">
        <v>25.34</v>
      </c>
    </row>
    <row r="23" spans="1:27" s="127" customFormat="1" ht="25.5" x14ac:dyDescent="0.25">
      <c r="A23" s="404">
        <v>45014</v>
      </c>
      <c r="B23" s="434" t="s">
        <v>12</v>
      </c>
      <c r="C23" s="434" t="s">
        <v>166</v>
      </c>
      <c r="D23" s="225">
        <v>9</v>
      </c>
      <c r="E23" s="225">
        <v>9</v>
      </c>
      <c r="F23" s="225" t="s">
        <v>66</v>
      </c>
      <c r="G23" s="226" t="s">
        <v>66</v>
      </c>
      <c r="H23" s="435" t="s">
        <v>171</v>
      </c>
      <c r="I23" s="216">
        <v>14.1</v>
      </c>
      <c r="J23" s="216">
        <v>13.2</v>
      </c>
      <c r="K23" s="227">
        <v>0.90000000000000036</v>
      </c>
      <c r="L23" s="217">
        <v>460</v>
      </c>
      <c r="M23" s="218">
        <v>640</v>
      </c>
      <c r="N23" s="219">
        <v>76.599999999999994</v>
      </c>
      <c r="O23" s="216">
        <v>81.099999999999994</v>
      </c>
      <c r="P23" s="220">
        <v>0.41</v>
      </c>
      <c r="Q23" s="216">
        <v>7.4</v>
      </c>
      <c r="R23" s="221">
        <v>64.400000000000006</v>
      </c>
      <c r="S23" s="228">
        <v>7.5</v>
      </c>
      <c r="T23" s="704">
        <v>25</v>
      </c>
      <c r="U23" s="227">
        <v>10</v>
      </c>
      <c r="V23" s="217">
        <v>113</v>
      </c>
      <c r="W23" s="217">
        <v>517</v>
      </c>
      <c r="X23" s="222">
        <v>18</v>
      </c>
      <c r="Y23" s="786">
        <v>78.28</v>
      </c>
      <c r="Z23" s="788">
        <v>3.13</v>
      </c>
      <c r="AA23" s="450">
        <v>26.11</v>
      </c>
    </row>
    <row r="24" spans="1:27" s="371" customFormat="1" ht="15" x14ac:dyDescent="0.2">
      <c r="D24" s="372"/>
      <c r="E24" s="372"/>
      <c r="F24" s="372"/>
      <c r="G24" s="372"/>
      <c r="H24" s="373"/>
      <c r="I24" s="276"/>
      <c r="J24" s="276"/>
      <c r="K24" s="276"/>
      <c r="L24" s="276"/>
      <c r="M24" s="276"/>
      <c r="N24" s="374"/>
      <c r="O24" s="374"/>
      <c r="P24" s="276"/>
      <c r="Q24" s="276"/>
      <c r="R24" s="276"/>
      <c r="S24" s="276"/>
      <c r="T24" s="276"/>
      <c r="U24" s="276"/>
      <c r="V24" s="276"/>
      <c r="W24" s="276"/>
      <c r="X24" s="276"/>
      <c r="Y24" s="814"/>
      <c r="Z24" s="814"/>
      <c r="AA24" s="814"/>
    </row>
    <row r="25" spans="1:27" s="127" customFormat="1" ht="18" x14ac:dyDescent="0.25">
      <c r="A25" s="404"/>
      <c r="B25" s="434"/>
      <c r="C25" s="434" t="s">
        <v>248</v>
      </c>
      <c r="D25" s="225"/>
      <c r="E25" s="225"/>
      <c r="F25" s="225"/>
      <c r="G25" s="226"/>
      <c r="H25" s="435"/>
      <c r="I25" s="227"/>
      <c r="J25" s="227"/>
      <c r="K25" s="227"/>
      <c r="L25" s="229"/>
      <c r="M25" s="230"/>
      <c r="N25" s="231"/>
      <c r="O25" s="227"/>
      <c r="P25" s="228"/>
      <c r="Q25" s="227"/>
      <c r="R25" s="231"/>
      <c r="S25" s="228"/>
      <c r="T25" s="767"/>
      <c r="U25" s="227"/>
      <c r="V25" s="685"/>
      <c r="W25" s="685"/>
      <c r="X25" s="375"/>
      <c r="Y25" s="786"/>
      <c r="Z25" s="450"/>
      <c r="AA25" s="450"/>
    </row>
    <row r="26" spans="1:27" s="127" customFormat="1" ht="25.5" x14ac:dyDescent="0.25">
      <c r="A26" s="404">
        <v>45391</v>
      </c>
      <c r="B26" s="434" t="s">
        <v>246</v>
      </c>
      <c r="C26" s="434" t="s">
        <v>231</v>
      </c>
      <c r="D26" s="225" t="s">
        <v>66</v>
      </c>
      <c r="E26" s="225">
        <v>17</v>
      </c>
      <c r="F26" s="225" t="s">
        <v>66</v>
      </c>
      <c r="G26" s="226">
        <v>1</v>
      </c>
      <c r="H26" s="435" t="s">
        <v>243</v>
      </c>
      <c r="I26" s="227">
        <v>12.4</v>
      </c>
      <c r="J26" s="227">
        <v>11.4</v>
      </c>
      <c r="K26" s="227">
        <v>1</v>
      </c>
      <c r="L26" s="229">
        <v>380</v>
      </c>
      <c r="M26" s="230">
        <v>610</v>
      </c>
      <c r="N26" s="231">
        <v>77.099999999999994</v>
      </c>
      <c r="O26" s="227">
        <v>79</v>
      </c>
      <c r="P26" s="228">
        <v>0.4</v>
      </c>
      <c r="Q26" s="515">
        <v>8.5</v>
      </c>
      <c r="R26" s="231">
        <v>62.5</v>
      </c>
      <c r="S26" s="228">
        <v>6.75</v>
      </c>
      <c r="T26" s="767"/>
      <c r="U26" s="227">
        <v>8.5</v>
      </c>
      <c r="V26" s="685">
        <v>111</v>
      </c>
      <c r="W26" s="685">
        <v>434</v>
      </c>
      <c r="X26" s="375">
        <v>20.3</v>
      </c>
      <c r="Y26" s="839">
        <v>81.48</v>
      </c>
      <c r="Z26" s="840">
        <v>2.4700000000000002</v>
      </c>
      <c r="AA26" s="791">
        <v>21.54</v>
      </c>
    </row>
    <row r="27" spans="1:27" s="127" customFormat="1" ht="25.5" x14ac:dyDescent="0.25">
      <c r="A27" s="404">
        <v>45022</v>
      </c>
      <c r="B27" s="434" t="s">
        <v>11</v>
      </c>
      <c r="C27" s="434" t="s">
        <v>166</v>
      </c>
      <c r="D27" s="225">
        <v>1</v>
      </c>
      <c r="E27" s="225">
        <v>15</v>
      </c>
      <c r="F27" s="225">
        <v>2</v>
      </c>
      <c r="G27" s="226" t="s">
        <v>66</v>
      </c>
      <c r="H27" s="435" t="s">
        <v>172</v>
      </c>
      <c r="I27" s="227">
        <v>13</v>
      </c>
      <c r="J27" s="227">
        <v>12</v>
      </c>
      <c r="K27" s="227">
        <v>1</v>
      </c>
      <c r="L27" s="229">
        <v>405</v>
      </c>
      <c r="M27" s="230">
        <v>655</v>
      </c>
      <c r="N27" s="231">
        <v>77.7</v>
      </c>
      <c r="O27" s="227">
        <v>82.7</v>
      </c>
      <c r="P27" s="228">
        <v>0.4</v>
      </c>
      <c r="Q27" s="227">
        <v>8.4</v>
      </c>
      <c r="R27" s="232">
        <v>62.9</v>
      </c>
      <c r="S27" s="228">
        <v>6.75</v>
      </c>
      <c r="T27" s="704">
        <v>35</v>
      </c>
      <c r="U27" s="229">
        <v>9.5</v>
      </c>
      <c r="V27" s="229">
        <v>116</v>
      </c>
      <c r="W27" s="514">
        <v>575</v>
      </c>
      <c r="X27" s="233">
        <v>16.7</v>
      </c>
      <c r="Y27" s="789">
        <v>79.17</v>
      </c>
      <c r="Z27" s="790">
        <v>2.6</v>
      </c>
      <c r="AA27" s="791">
        <v>20.99</v>
      </c>
    </row>
    <row r="29" spans="1:27" s="127" customFormat="1" ht="18" x14ac:dyDescent="0.25">
      <c r="A29" s="404"/>
      <c r="B29" s="434"/>
      <c r="C29" s="434" t="s">
        <v>231</v>
      </c>
      <c r="D29" s="225"/>
      <c r="E29" s="225"/>
      <c r="F29" s="225"/>
      <c r="G29" s="226"/>
      <c r="H29" s="435"/>
      <c r="I29" s="227"/>
      <c r="J29" s="227"/>
      <c r="K29" s="227"/>
      <c r="L29" s="229"/>
      <c r="M29" s="230"/>
      <c r="N29" s="231"/>
      <c r="O29" s="227"/>
      <c r="P29" s="228"/>
      <c r="Q29" s="227"/>
      <c r="R29" s="231"/>
      <c r="S29" s="228"/>
      <c r="T29" s="767"/>
      <c r="U29" s="227"/>
      <c r="V29" s="685"/>
      <c r="W29" s="685"/>
      <c r="X29" s="375"/>
      <c r="Y29" s="786"/>
      <c r="Z29" s="450"/>
      <c r="AA29" s="450"/>
    </row>
    <row r="30" spans="1:27" s="127" customFormat="1" ht="25.5" x14ac:dyDescent="0.25">
      <c r="A30" s="404">
        <v>45395</v>
      </c>
      <c r="B30" s="432" t="s">
        <v>225</v>
      </c>
      <c r="C30" s="432" t="s">
        <v>166</v>
      </c>
      <c r="D30" s="214" t="s">
        <v>66</v>
      </c>
      <c r="E30" s="214">
        <v>18</v>
      </c>
      <c r="F30" s="214" t="s">
        <v>66</v>
      </c>
      <c r="G30" s="215" t="s">
        <v>66</v>
      </c>
      <c r="H30" s="433" t="s">
        <v>236</v>
      </c>
      <c r="I30" s="216">
        <v>14.1</v>
      </c>
      <c r="J30" s="216">
        <v>13.3</v>
      </c>
      <c r="K30" s="216">
        <v>0.7</v>
      </c>
      <c r="L30" s="217">
        <v>365</v>
      </c>
      <c r="M30" s="218">
        <v>555</v>
      </c>
      <c r="N30" s="219">
        <v>75.8</v>
      </c>
      <c r="O30" s="216">
        <v>78</v>
      </c>
      <c r="P30" s="220">
        <v>0.42</v>
      </c>
      <c r="Q30" s="216">
        <v>7.7</v>
      </c>
      <c r="R30" s="219">
        <v>64.5</v>
      </c>
      <c r="S30" s="220">
        <v>5</v>
      </c>
      <c r="T30" s="771"/>
      <c r="U30" s="216">
        <v>5.5</v>
      </c>
      <c r="V30" s="772">
        <v>90</v>
      </c>
      <c r="W30" s="772">
        <v>342</v>
      </c>
      <c r="X30" s="222">
        <v>20.7</v>
      </c>
      <c r="Y30" s="827">
        <v>79.819999999999993</v>
      </c>
      <c r="Z30" s="842">
        <v>2.68</v>
      </c>
      <c r="AA30" s="799">
        <v>24.54</v>
      </c>
    </row>
    <row r="31" spans="1:27" s="371" customFormat="1" ht="15" x14ac:dyDescent="0.2">
      <c r="D31" s="372"/>
      <c r="E31" s="372"/>
      <c r="F31" s="372"/>
      <c r="G31" s="372"/>
      <c r="H31" s="373"/>
      <c r="I31" s="276"/>
      <c r="J31" s="276"/>
      <c r="K31" s="276"/>
      <c r="L31" s="276"/>
      <c r="M31" s="276"/>
      <c r="N31" s="374"/>
      <c r="O31" s="374"/>
      <c r="P31" s="276"/>
      <c r="Q31" s="276"/>
      <c r="R31" s="276"/>
      <c r="S31" s="276"/>
      <c r="T31" s="276"/>
      <c r="U31" s="276"/>
      <c r="V31" s="276"/>
      <c r="W31" s="276"/>
      <c r="X31" s="276"/>
      <c r="Y31" s="814"/>
      <c r="Z31" s="814"/>
      <c r="AA31" s="814"/>
    </row>
    <row r="32" spans="1:27" s="127" customFormat="1" ht="18" x14ac:dyDescent="0.25">
      <c r="A32" s="404"/>
      <c r="B32" s="434"/>
      <c r="C32" s="434" t="s">
        <v>231</v>
      </c>
      <c r="D32" s="225"/>
      <c r="E32" s="225"/>
      <c r="F32" s="225"/>
      <c r="G32" s="226"/>
      <c r="H32" s="435"/>
      <c r="I32" s="227"/>
      <c r="J32" s="227"/>
      <c r="K32" s="227"/>
      <c r="L32" s="229"/>
      <c r="M32" s="230"/>
      <c r="N32" s="231"/>
      <c r="O32" s="227"/>
      <c r="P32" s="228"/>
      <c r="Q32" s="227"/>
      <c r="R32" s="231"/>
      <c r="S32" s="228"/>
      <c r="T32" s="767"/>
      <c r="U32" s="227"/>
      <c r="V32" s="685"/>
      <c r="W32" s="685"/>
      <c r="X32" s="375"/>
      <c r="Y32" s="786"/>
      <c r="Z32" s="450"/>
      <c r="AA32" s="450"/>
    </row>
    <row r="33" spans="1:27" s="127" customFormat="1" ht="38.25" x14ac:dyDescent="0.25">
      <c r="A33" s="404">
        <v>45396</v>
      </c>
      <c r="B33" s="432" t="s">
        <v>226</v>
      </c>
      <c r="C33" s="432" t="s">
        <v>166</v>
      </c>
      <c r="D33" s="214" t="s">
        <v>66</v>
      </c>
      <c r="E33" s="214">
        <v>18</v>
      </c>
      <c r="F33" s="214" t="s">
        <v>66</v>
      </c>
      <c r="G33" s="215" t="s">
        <v>66</v>
      </c>
      <c r="H33" s="433" t="s">
        <v>237</v>
      </c>
      <c r="I33" s="216">
        <v>13</v>
      </c>
      <c r="J33" s="216">
        <v>12.2</v>
      </c>
      <c r="K33" s="216">
        <v>0.8</v>
      </c>
      <c r="L33" s="217">
        <v>465</v>
      </c>
      <c r="M33" s="218">
        <v>935</v>
      </c>
      <c r="N33" s="219">
        <v>75.400000000000006</v>
      </c>
      <c r="O33" s="216">
        <v>78.5</v>
      </c>
      <c r="P33" s="220">
        <v>0.41</v>
      </c>
      <c r="Q33" s="513">
        <v>8.5</v>
      </c>
      <c r="R33" s="219">
        <v>61.8</v>
      </c>
      <c r="S33" s="220">
        <v>6.5</v>
      </c>
      <c r="T33" s="771"/>
      <c r="U33" s="216">
        <v>8</v>
      </c>
      <c r="V33" s="772">
        <v>94</v>
      </c>
      <c r="W33" s="772">
        <v>438</v>
      </c>
      <c r="X33" s="222">
        <v>17.399999999999999</v>
      </c>
      <c r="Y33" s="827">
        <v>79.209999999999994</v>
      </c>
      <c r="Z33" s="837">
        <v>2.95</v>
      </c>
      <c r="AA33" s="799">
        <v>26.39</v>
      </c>
    </row>
    <row r="34" spans="1:27" s="371" customFormat="1" ht="15" x14ac:dyDescent="0.2">
      <c r="D34" s="372"/>
      <c r="E34" s="372"/>
      <c r="F34" s="372"/>
      <c r="G34" s="372"/>
      <c r="H34" s="373"/>
      <c r="I34" s="276"/>
      <c r="J34" s="276"/>
      <c r="K34" s="276"/>
      <c r="L34" s="276"/>
      <c r="M34" s="276"/>
      <c r="N34" s="374"/>
      <c r="O34" s="374"/>
      <c r="P34" s="276"/>
      <c r="Q34" s="276"/>
      <c r="R34" s="276"/>
      <c r="S34" s="276"/>
      <c r="T34" s="276"/>
      <c r="U34" s="276"/>
      <c r="V34" s="276"/>
      <c r="W34" s="276"/>
      <c r="X34" s="276"/>
      <c r="Y34" s="814"/>
      <c r="Z34" s="814"/>
      <c r="AA34" s="814"/>
    </row>
    <row r="35" spans="1:27" s="127" customFormat="1" ht="18" x14ac:dyDescent="0.25">
      <c r="A35" s="404"/>
      <c r="B35" s="434"/>
      <c r="C35" s="434" t="s">
        <v>231</v>
      </c>
      <c r="D35" s="225"/>
      <c r="E35" s="225"/>
      <c r="F35" s="225"/>
      <c r="G35" s="226"/>
      <c r="H35" s="435"/>
      <c r="I35" s="227"/>
      <c r="J35" s="227"/>
      <c r="K35" s="227"/>
      <c r="L35" s="229"/>
      <c r="M35" s="230"/>
      <c r="N35" s="231"/>
      <c r="O35" s="227"/>
      <c r="P35" s="228"/>
      <c r="Q35" s="227"/>
      <c r="R35" s="231"/>
      <c r="S35" s="228"/>
      <c r="T35" s="767"/>
      <c r="U35" s="227"/>
      <c r="V35" s="685"/>
      <c r="W35" s="685"/>
      <c r="X35" s="375"/>
      <c r="Y35" s="786"/>
      <c r="Z35" s="450"/>
      <c r="AA35" s="450"/>
    </row>
    <row r="36" spans="1:27" s="127" customFormat="1" ht="25.5" x14ac:dyDescent="0.25">
      <c r="A36" s="404">
        <v>45397</v>
      </c>
      <c r="B36" s="434" t="s">
        <v>227</v>
      </c>
      <c r="C36" s="434" t="s">
        <v>166</v>
      </c>
      <c r="D36" s="225" t="s">
        <v>66</v>
      </c>
      <c r="E36" s="225">
        <v>18</v>
      </c>
      <c r="F36" s="225" t="s">
        <v>66</v>
      </c>
      <c r="G36" s="226" t="s">
        <v>66</v>
      </c>
      <c r="H36" s="435" t="s">
        <v>238</v>
      </c>
      <c r="I36" s="216">
        <v>13.9</v>
      </c>
      <c r="J36" s="216">
        <v>13.1</v>
      </c>
      <c r="K36" s="227">
        <v>0.9</v>
      </c>
      <c r="L36" s="217">
        <v>380</v>
      </c>
      <c r="M36" s="218">
        <v>510</v>
      </c>
      <c r="N36" s="219">
        <v>76.8</v>
      </c>
      <c r="O36" s="216">
        <v>79</v>
      </c>
      <c r="P36" s="220">
        <v>0.4</v>
      </c>
      <c r="Q36" s="216">
        <v>7.8</v>
      </c>
      <c r="R36" s="219">
        <v>63.3</v>
      </c>
      <c r="S36" s="228">
        <v>6</v>
      </c>
      <c r="T36" s="767"/>
      <c r="U36" s="227">
        <v>8</v>
      </c>
      <c r="V36" s="772">
        <v>105</v>
      </c>
      <c r="W36" s="772">
        <v>455</v>
      </c>
      <c r="X36" s="222">
        <v>18.7</v>
      </c>
      <c r="Y36" s="786">
        <v>79.39</v>
      </c>
      <c r="Z36" s="787">
        <v>2.79</v>
      </c>
      <c r="AA36" s="450">
        <v>24.21</v>
      </c>
    </row>
    <row r="37" spans="1:27" s="371" customFormat="1" ht="15" x14ac:dyDescent="0.2">
      <c r="D37" s="372"/>
      <c r="E37" s="372"/>
      <c r="F37" s="372"/>
      <c r="G37" s="372"/>
      <c r="H37" s="373"/>
      <c r="I37" s="276"/>
      <c r="J37" s="276"/>
      <c r="K37" s="276"/>
      <c r="L37" s="276"/>
      <c r="M37" s="276"/>
      <c r="N37" s="374"/>
      <c r="O37" s="374"/>
      <c r="P37" s="276"/>
      <c r="Q37" s="276"/>
      <c r="R37" s="276"/>
      <c r="S37" s="276"/>
      <c r="T37" s="276"/>
      <c r="U37" s="276"/>
      <c r="V37" s="276"/>
      <c r="W37" s="276"/>
      <c r="X37" s="276"/>
      <c r="Y37" s="814"/>
      <c r="Z37" s="814"/>
      <c r="AA37" s="814"/>
    </row>
    <row r="38" spans="1:27" s="127" customFormat="1" ht="18" x14ac:dyDescent="0.25">
      <c r="A38" s="404"/>
      <c r="B38" s="434"/>
      <c r="C38" s="434" t="s">
        <v>231</v>
      </c>
      <c r="D38" s="225"/>
      <c r="E38" s="225"/>
      <c r="F38" s="225"/>
      <c r="G38" s="226"/>
      <c r="H38" s="435"/>
      <c r="I38" s="227"/>
      <c r="J38" s="227"/>
      <c r="K38" s="227"/>
      <c r="L38" s="229"/>
      <c r="M38" s="230"/>
      <c r="N38" s="231"/>
      <c r="O38" s="227"/>
      <c r="P38" s="228"/>
      <c r="Q38" s="227"/>
      <c r="R38" s="231"/>
      <c r="S38" s="228"/>
      <c r="T38" s="767"/>
      <c r="U38" s="227"/>
      <c r="V38" s="685"/>
      <c r="W38" s="685"/>
      <c r="X38" s="375"/>
      <c r="Y38" s="786"/>
      <c r="Z38" s="450"/>
      <c r="AA38" s="450"/>
    </row>
    <row r="39" spans="1:27" s="127" customFormat="1" ht="25.5" x14ac:dyDescent="0.25">
      <c r="A39" s="404">
        <v>45400</v>
      </c>
      <c r="B39" s="434" t="s">
        <v>228</v>
      </c>
      <c r="C39" s="434" t="s">
        <v>166</v>
      </c>
      <c r="D39" s="225" t="s">
        <v>66</v>
      </c>
      <c r="E39" s="225">
        <v>18</v>
      </c>
      <c r="F39" s="225" t="s">
        <v>66</v>
      </c>
      <c r="G39" s="226" t="s">
        <v>66</v>
      </c>
      <c r="H39" s="435" t="s">
        <v>239</v>
      </c>
      <c r="I39" s="227">
        <v>13.2</v>
      </c>
      <c r="J39" s="227">
        <v>12.2</v>
      </c>
      <c r="K39" s="227">
        <v>1</v>
      </c>
      <c r="L39" s="229">
        <v>390</v>
      </c>
      <c r="M39" s="230">
        <v>465</v>
      </c>
      <c r="N39" s="231">
        <v>75.099999999999994</v>
      </c>
      <c r="O39" s="227">
        <v>76.5</v>
      </c>
      <c r="P39" s="516">
        <v>0.45</v>
      </c>
      <c r="Q39" s="227">
        <v>7.8</v>
      </c>
      <c r="R39" s="231">
        <v>62.5</v>
      </c>
      <c r="S39" s="228">
        <v>4.5</v>
      </c>
      <c r="T39" s="767"/>
      <c r="U39" s="227">
        <v>8</v>
      </c>
      <c r="V39" s="685">
        <v>72</v>
      </c>
      <c r="W39" s="685">
        <v>400</v>
      </c>
      <c r="X39" s="375">
        <v>14.1</v>
      </c>
      <c r="Y39" s="838">
        <v>77.42</v>
      </c>
      <c r="Z39" s="787">
        <v>2.81</v>
      </c>
      <c r="AA39" s="450">
        <v>22.23</v>
      </c>
    </row>
    <row r="40" spans="1:27" s="371" customFormat="1" ht="15" x14ac:dyDescent="0.2">
      <c r="D40" s="372"/>
      <c r="E40" s="372"/>
      <c r="F40" s="372"/>
      <c r="G40" s="372"/>
      <c r="H40" s="373"/>
      <c r="I40" s="276"/>
      <c r="J40" s="276"/>
      <c r="K40" s="276"/>
      <c r="L40" s="276"/>
      <c r="M40" s="276"/>
      <c r="N40" s="374"/>
      <c r="O40" s="374"/>
      <c r="P40" s="276"/>
      <c r="Q40" s="276"/>
      <c r="R40" s="276"/>
      <c r="S40" s="276"/>
      <c r="T40" s="276"/>
      <c r="U40" s="276"/>
      <c r="V40" s="276"/>
      <c r="W40" s="276"/>
      <c r="X40" s="276"/>
      <c r="Y40" s="814"/>
      <c r="Z40" s="814"/>
      <c r="AA40" s="814"/>
    </row>
    <row r="41" spans="1:27" s="127" customFormat="1" ht="18" x14ac:dyDescent="0.25">
      <c r="A41" s="404"/>
      <c r="B41" s="434"/>
      <c r="C41" s="434" t="s">
        <v>231</v>
      </c>
      <c r="D41" s="225"/>
      <c r="E41" s="225"/>
      <c r="F41" s="225"/>
      <c r="G41" s="226"/>
      <c r="H41" s="435"/>
      <c r="I41" s="227"/>
      <c r="J41" s="227"/>
      <c r="K41" s="227"/>
      <c r="L41" s="229"/>
      <c r="M41" s="230"/>
      <c r="N41" s="231"/>
      <c r="O41" s="227"/>
      <c r="P41" s="228"/>
      <c r="Q41" s="227"/>
      <c r="R41" s="231"/>
      <c r="S41" s="228"/>
      <c r="T41" s="767"/>
      <c r="U41" s="227"/>
      <c r="V41" s="685"/>
      <c r="W41" s="685"/>
      <c r="X41" s="375"/>
      <c r="Y41" s="786"/>
      <c r="Z41" s="450"/>
      <c r="AA41" s="450"/>
    </row>
    <row r="42" spans="1:27" s="127" customFormat="1" ht="25.5" x14ac:dyDescent="0.25">
      <c r="A42" s="404">
        <v>45402</v>
      </c>
      <c r="B42" s="434" t="s">
        <v>229</v>
      </c>
      <c r="C42" s="434" t="s">
        <v>166</v>
      </c>
      <c r="D42" s="225" t="s">
        <v>66</v>
      </c>
      <c r="E42" s="225">
        <v>18</v>
      </c>
      <c r="F42" s="225" t="s">
        <v>66</v>
      </c>
      <c r="G42" s="226" t="s">
        <v>66</v>
      </c>
      <c r="H42" s="435" t="s">
        <v>240</v>
      </c>
      <c r="I42" s="216">
        <v>13.4</v>
      </c>
      <c r="J42" s="216">
        <v>12.3</v>
      </c>
      <c r="K42" s="227">
        <v>1.1000000000000001</v>
      </c>
      <c r="L42" s="217">
        <v>420</v>
      </c>
      <c r="M42" s="218">
        <v>640</v>
      </c>
      <c r="N42" s="219">
        <v>76</v>
      </c>
      <c r="O42" s="216">
        <v>77.5</v>
      </c>
      <c r="P42" s="220">
        <v>0.43</v>
      </c>
      <c r="Q42" s="216">
        <v>8</v>
      </c>
      <c r="R42" s="219">
        <v>62</v>
      </c>
      <c r="S42" s="228">
        <v>5.75</v>
      </c>
      <c r="T42" s="767"/>
      <c r="U42" s="227">
        <v>5.5</v>
      </c>
      <c r="V42" s="772">
        <v>90</v>
      </c>
      <c r="W42" s="772">
        <v>376</v>
      </c>
      <c r="X42" s="222">
        <v>19.100000000000001</v>
      </c>
      <c r="Y42" s="786">
        <v>79.45</v>
      </c>
      <c r="Z42" s="450">
        <v>2.58</v>
      </c>
      <c r="AA42" s="450">
        <v>24.91</v>
      </c>
    </row>
    <row r="43" spans="1:27" s="371" customFormat="1" ht="15" x14ac:dyDescent="0.2">
      <c r="D43" s="372"/>
      <c r="E43" s="372"/>
      <c r="F43" s="372"/>
      <c r="G43" s="372"/>
      <c r="H43" s="373"/>
      <c r="I43" s="276"/>
      <c r="J43" s="276"/>
      <c r="K43" s="276"/>
      <c r="L43" s="276"/>
      <c r="M43" s="276"/>
      <c r="N43" s="374"/>
      <c r="O43" s="374"/>
      <c r="P43" s="276"/>
      <c r="Q43" s="276"/>
      <c r="R43" s="276"/>
      <c r="S43" s="276"/>
      <c r="T43" s="276"/>
      <c r="U43" s="276"/>
      <c r="V43" s="276"/>
      <c r="W43" s="276"/>
      <c r="X43" s="276"/>
      <c r="Y43" s="814"/>
      <c r="Z43" s="814"/>
      <c r="AA43" s="814"/>
    </row>
    <row r="44" spans="1:27" s="127" customFormat="1" ht="18" x14ac:dyDescent="0.25">
      <c r="A44" s="404"/>
      <c r="B44" s="434"/>
      <c r="C44" s="434" t="s">
        <v>231</v>
      </c>
      <c r="D44" s="225"/>
      <c r="E44" s="225"/>
      <c r="F44" s="225"/>
      <c r="G44" s="226"/>
      <c r="H44" s="435"/>
      <c r="I44" s="227"/>
      <c r="J44" s="227"/>
      <c r="K44" s="227"/>
      <c r="L44" s="229"/>
      <c r="M44" s="230"/>
      <c r="N44" s="231"/>
      <c r="O44" s="227"/>
      <c r="P44" s="228"/>
      <c r="Q44" s="227"/>
      <c r="R44" s="231"/>
      <c r="S44" s="228"/>
      <c r="T44" s="767"/>
      <c r="U44" s="227"/>
      <c r="V44" s="685"/>
      <c r="W44" s="685"/>
      <c r="X44" s="375"/>
      <c r="Y44" s="786"/>
      <c r="Z44" s="450"/>
      <c r="AA44" s="450"/>
    </row>
    <row r="45" spans="1:27" s="127" customFormat="1" ht="38.25" x14ac:dyDescent="0.25">
      <c r="A45" s="404">
        <v>45403</v>
      </c>
      <c r="B45" s="432" t="s">
        <v>230</v>
      </c>
      <c r="C45" s="432" t="s">
        <v>166</v>
      </c>
      <c r="D45" s="214" t="s">
        <v>66</v>
      </c>
      <c r="E45" s="214">
        <v>18</v>
      </c>
      <c r="F45" s="214" t="s">
        <v>66</v>
      </c>
      <c r="G45" s="215" t="s">
        <v>66</v>
      </c>
      <c r="H45" s="433" t="s">
        <v>241</v>
      </c>
      <c r="I45" s="216">
        <v>13.3</v>
      </c>
      <c r="J45" s="216">
        <v>12.3</v>
      </c>
      <c r="K45" s="216">
        <v>1</v>
      </c>
      <c r="L45" s="217">
        <v>385</v>
      </c>
      <c r="M45" s="218">
        <v>440</v>
      </c>
      <c r="N45" s="219">
        <v>77.3</v>
      </c>
      <c r="O45" s="216">
        <v>79</v>
      </c>
      <c r="P45" s="220">
        <v>0.4</v>
      </c>
      <c r="Q45" s="216">
        <v>7.4</v>
      </c>
      <c r="R45" s="219">
        <v>61.3</v>
      </c>
      <c r="S45" s="220">
        <v>5.75</v>
      </c>
      <c r="T45" s="771"/>
      <c r="U45" s="216">
        <v>7.5</v>
      </c>
      <c r="V45" s="772">
        <v>87</v>
      </c>
      <c r="W45" s="772">
        <v>373</v>
      </c>
      <c r="X45" s="222">
        <v>18.600000000000001</v>
      </c>
      <c r="Y45" s="786">
        <v>79.19</v>
      </c>
      <c r="Z45" s="788">
        <v>2.73</v>
      </c>
      <c r="AA45" s="450">
        <v>25.97</v>
      </c>
    </row>
  </sheetData>
  <mergeCells count="29">
    <mergeCell ref="R1:X1"/>
    <mergeCell ref="O2:O3"/>
    <mergeCell ref="P2:P3"/>
    <mergeCell ref="Q2:Q3"/>
    <mergeCell ref="Y2:AA2"/>
    <mergeCell ref="W2:W3"/>
    <mergeCell ref="X2:X3"/>
    <mergeCell ref="R2:R3"/>
    <mergeCell ref="S2:S3"/>
    <mergeCell ref="T2:T3"/>
    <mergeCell ref="U2:U3"/>
    <mergeCell ref="V2:V3"/>
    <mergeCell ref="N1:Q1"/>
    <mergeCell ref="Y1:AA1"/>
    <mergeCell ref="N2:N3"/>
    <mergeCell ref="B1:B3"/>
    <mergeCell ref="C1:C3"/>
    <mergeCell ref="D1:G1"/>
    <mergeCell ref="H1:M1"/>
    <mergeCell ref="K2:K3"/>
    <mergeCell ref="L2:L3"/>
    <mergeCell ref="M2:M3"/>
    <mergeCell ref="I2:I3"/>
    <mergeCell ref="J2:J3"/>
    <mergeCell ref="D2:D3"/>
    <mergeCell ref="E2:E3"/>
    <mergeCell ref="F2:F3"/>
    <mergeCell ref="G2:G3"/>
    <mergeCell ref="H2:H3"/>
  </mergeCells>
  <printOptions horizontalCentered="1"/>
  <pageMargins left="0.52" right="0.19" top="0.56999999999999995" bottom="0.33" header="0.42" footer="0.18"/>
  <pageSetup paperSize="5" scale="66" orientation="landscape" r:id="rId1"/>
  <headerFooter alignWithMargins="0">
    <oddHeader>&amp;A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CNHR Entry List</vt:lpstr>
      <vt:lpstr>CNHR Check Selection</vt:lpstr>
      <vt:lpstr>CNHR Wheat Guidelines</vt:lpstr>
      <vt:lpstr>CNHR Check Quality Profiles</vt:lpstr>
      <vt:lpstr>CNHR 1st Year Data</vt:lpstr>
      <vt:lpstr>CNHR 2nd 3rd Year Data</vt:lpstr>
      <vt:lpstr>'CNHR 1st Year Data'!Print_Area</vt:lpstr>
      <vt:lpstr>'CNHR 2nd 3rd Year Data'!Print_Area</vt:lpstr>
      <vt:lpstr>'CNHR Check Quality Profiles'!Print_Area</vt:lpstr>
      <vt:lpstr>'CNHR Check Selection'!Print_Area</vt:lpstr>
      <vt:lpstr>'CNHR Entry List'!Print_Area</vt:lpstr>
      <vt:lpstr>'CNHR Wheat Guidelines'!Print_Area</vt:lpstr>
      <vt:lpstr>'CNHR Wheat Guidelines'!Print_Area_MI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Dupuis</dc:creator>
  <cp:lastModifiedBy>Brigitte Dupuis *</cp:lastModifiedBy>
  <cp:lastPrinted>2017-02-16T19:30:41Z</cp:lastPrinted>
  <dcterms:created xsi:type="dcterms:W3CDTF">2015-03-09T15:24:20Z</dcterms:created>
  <dcterms:modified xsi:type="dcterms:W3CDTF">2017-10-30T20:05:12Z</dcterms:modified>
</cp:coreProperties>
</file>