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6450" yWindow="15" windowWidth="12570" windowHeight="6060" tabRatio="652"/>
  </bookViews>
  <sheets>
    <sheet name="Bread Wheat Guidelines" sheetId="43" r:id="rId1"/>
    <sheet name="CBW-WBW Check Quality Profiles" sheetId="39" r:id="rId2"/>
    <sheet name="PARKLAND Check Quality Profiles" sheetId="42" r:id="rId3"/>
    <sheet name="RS 1st Year Data" sheetId="21" r:id="rId4"/>
    <sheet name="RS 2nd 3rd Year Data" sheetId="35" r:id="rId5"/>
  </sheets>
  <definedNames>
    <definedName name="_Regression_Int" localSheetId="0" hidden="1">1</definedName>
    <definedName name="_xlnm.Database" localSheetId="2">#REF!</definedName>
    <definedName name="_xlnm.Database" localSheetId="4">#REF!</definedName>
    <definedName name="_xlnm.Database">#REF!</definedName>
    <definedName name="_xlnm.Print_Area" localSheetId="0">'Bread Wheat Guidelines'!$B$1:$R$46</definedName>
    <definedName name="_xlnm.Print_Area" localSheetId="3">'RS 1st Year Data'!$B$1:$AQ$34</definedName>
    <definedName name="_xlnm.Print_Area" localSheetId="4">'RS 2nd 3rd Year Data'!$B$1:$AQ$45</definedName>
    <definedName name="Print_Area_MI" localSheetId="0">'Bread Wheat Guidelines'!$B$3:$P$43</definedName>
    <definedName name="_xlnm.Print_Titles" localSheetId="3">'RS 1st Year Data'!$B:$C,'RS 1st Year Data'!$1:$14</definedName>
    <definedName name="_xlnm.Print_Titles" localSheetId="4">'RS 2nd 3rd Year Data'!$B:$C,'RS 2nd 3rd Year Data'!$1:$18</definedName>
  </definedNames>
  <calcPr calcId="145621"/>
</workbook>
</file>

<file path=xl/calcChain.xml><?xml version="1.0" encoding="utf-8"?>
<calcChain xmlns="http://schemas.openxmlformats.org/spreadsheetml/2006/main">
  <c r="AA9" i="21" l="1"/>
  <c r="AA14" i="21" s="1"/>
  <c r="AA12" i="21" l="1"/>
  <c r="AA11" i="21"/>
  <c r="AA13" i="21"/>
  <c r="AQ46" i="42"/>
  <c r="AP46" i="42"/>
  <c r="AO46" i="42"/>
  <c r="AN46" i="42"/>
  <c r="AM46" i="42"/>
  <c r="AL46" i="42"/>
  <c r="AK46" i="42"/>
  <c r="AJ46" i="42"/>
  <c r="AI46" i="42"/>
  <c r="AH46" i="42"/>
  <c r="AG46" i="42"/>
  <c r="AF46" i="42"/>
  <c r="AE46" i="42"/>
  <c r="AD46" i="42"/>
  <c r="AC46" i="42"/>
  <c r="AB46" i="42"/>
  <c r="AA46" i="42"/>
  <c r="Z46" i="42"/>
  <c r="Y46" i="42"/>
  <c r="X46" i="42"/>
  <c r="W46" i="42"/>
  <c r="V46" i="42"/>
  <c r="U46" i="42"/>
  <c r="T46" i="42"/>
  <c r="S46" i="42"/>
  <c r="R46" i="42"/>
  <c r="Q46" i="42"/>
  <c r="P46" i="42"/>
  <c r="O46" i="42"/>
  <c r="N46" i="42"/>
  <c r="M46" i="42"/>
  <c r="L46" i="42"/>
  <c r="K46" i="42"/>
  <c r="J46" i="42"/>
  <c r="I46" i="42"/>
  <c r="H46" i="42"/>
  <c r="G46" i="42"/>
  <c r="F46" i="42"/>
  <c r="E46" i="42"/>
  <c r="D46" i="42"/>
  <c r="C46" i="42"/>
  <c r="B46" i="42"/>
  <c r="AQ34" i="42"/>
  <c r="AP34" i="42"/>
  <c r="AO34" i="42"/>
  <c r="AN34" i="42"/>
  <c r="AM34" i="42"/>
  <c r="AL34" i="42"/>
  <c r="AK34" i="42"/>
  <c r="AJ34" i="42"/>
  <c r="AI34" i="42"/>
  <c r="AH34" i="42"/>
  <c r="AG34" i="42"/>
  <c r="AF34" i="42"/>
  <c r="AE34" i="42"/>
  <c r="AD34" i="42"/>
  <c r="AC34" i="42"/>
  <c r="AB34" i="42"/>
  <c r="AA34" i="42"/>
  <c r="Z34" i="42"/>
  <c r="Y34" i="42"/>
  <c r="X34" i="42"/>
  <c r="W34" i="42"/>
  <c r="V34" i="42"/>
  <c r="U34" i="42"/>
  <c r="T34" i="42"/>
  <c r="S34" i="42"/>
  <c r="R34" i="42"/>
  <c r="Q34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D34" i="42"/>
  <c r="C34" i="42"/>
  <c r="B34" i="42"/>
  <c r="AQ21" i="42"/>
  <c r="AP21" i="42"/>
  <c r="AO21" i="42"/>
  <c r="AN21" i="42"/>
  <c r="AM21" i="42"/>
  <c r="AL21" i="42"/>
  <c r="AK21" i="42"/>
  <c r="AJ21" i="42"/>
  <c r="AI21" i="42"/>
  <c r="AH21" i="42"/>
  <c r="AG21" i="42"/>
  <c r="AF21" i="42"/>
  <c r="AE21" i="42"/>
  <c r="AD21" i="42"/>
  <c r="AC21" i="42"/>
  <c r="AB21" i="42"/>
  <c r="AA21" i="42"/>
  <c r="Z21" i="42"/>
  <c r="Y21" i="42"/>
  <c r="X21" i="42"/>
  <c r="W21" i="42"/>
  <c r="V21" i="42"/>
  <c r="U21" i="42"/>
  <c r="T21" i="42"/>
  <c r="S21" i="42"/>
  <c r="R21" i="42"/>
  <c r="Q21" i="42"/>
  <c r="P21" i="42"/>
  <c r="O21" i="42"/>
  <c r="N21" i="42"/>
  <c r="M21" i="42"/>
  <c r="L21" i="42"/>
  <c r="K21" i="42"/>
  <c r="J21" i="42"/>
  <c r="I21" i="42"/>
  <c r="H21" i="42"/>
  <c r="G21" i="42"/>
  <c r="F21" i="42"/>
  <c r="E21" i="42"/>
  <c r="D21" i="42"/>
  <c r="C21" i="42"/>
  <c r="B21" i="42"/>
  <c r="AH7" i="42"/>
  <c r="AG7" i="42"/>
  <c r="AF7" i="42"/>
  <c r="AE7" i="42"/>
  <c r="AD7" i="42"/>
  <c r="AC7" i="42"/>
  <c r="AB7" i="42"/>
  <c r="AA7" i="42"/>
  <c r="Z7" i="42"/>
  <c r="Y7" i="42"/>
  <c r="X7" i="42"/>
  <c r="W7" i="42"/>
  <c r="V7" i="42"/>
  <c r="U7" i="42"/>
  <c r="T7" i="42"/>
  <c r="S7" i="42"/>
  <c r="R7" i="42"/>
  <c r="Q7" i="42"/>
  <c r="P7" i="42"/>
  <c r="O7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S9" i="21" l="1"/>
  <c r="V14" i="21" l="1"/>
  <c r="V13" i="21"/>
  <c r="V12" i="21"/>
  <c r="V11" i="21"/>
  <c r="AQ9" i="21" l="1"/>
  <c r="AQ14" i="21" s="1"/>
  <c r="AP9" i="21"/>
  <c r="AP14" i="21" s="1"/>
  <c r="AO9" i="21"/>
  <c r="AO14" i="21" s="1"/>
  <c r="AN9" i="21"/>
  <c r="AN14" i="21" s="1"/>
  <c r="AM9" i="21"/>
  <c r="AM14" i="21" s="1"/>
  <c r="AL9" i="21"/>
  <c r="AL14" i="21" s="1"/>
  <c r="AK9" i="21"/>
  <c r="AK14" i="21" s="1"/>
  <c r="AJ9" i="21"/>
  <c r="AJ14" i="21" s="1"/>
  <c r="AI9" i="21"/>
  <c r="AI14" i="21" s="1"/>
  <c r="AH9" i="21"/>
  <c r="AH14" i="21" s="1"/>
  <c r="AG9" i="21"/>
  <c r="AG14" i="21" s="1"/>
  <c r="AF9" i="21"/>
  <c r="AF14" i="21" s="1"/>
  <c r="AE9" i="21"/>
  <c r="AE14" i="21" s="1"/>
  <c r="AD9" i="21"/>
  <c r="AD14" i="21" s="1"/>
  <c r="AC9" i="21"/>
  <c r="AC13" i="21" s="1"/>
  <c r="AC12" i="21" l="1"/>
  <c r="AC14" i="21"/>
  <c r="AE11" i="21"/>
  <c r="AG11" i="21"/>
  <c r="AI11" i="21"/>
  <c r="AK11" i="21"/>
  <c r="AM11" i="21"/>
  <c r="AO11" i="21"/>
  <c r="AQ11" i="21"/>
  <c r="AE12" i="21"/>
  <c r="AG12" i="21"/>
  <c r="AI12" i="21"/>
  <c r="AK12" i="21"/>
  <c r="AM12" i="21"/>
  <c r="AO12" i="21"/>
  <c r="AQ12" i="21"/>
  <c r="AE13" i="21"/>
  <c r="AG13" i="21"/>
  <c r="AI13" i="21"/>
  <c r="AK13" i="21"/>
  <c r="AM13" i="21"/>
  <c r="AO13" i="21"/>
  <c r="AQ13" i="21"/>
  <c r="AC11" i="21"/>
  <c r="AD11" i="21"/>
  <c r="AF11" i="21"/>
  <c r="AH11" i="21"/>
  <c r="AJ11" i="21"/>
  <c r="AL11" i="21"/>
  <c r="AN11" i="21"/>
  <c r="AP11" i="21"/>
  <c r="AD12" i="21"/>
  <c r="AF12" i="21"/>
  <c r="AH12" i="21"/>
  <c r="AJ12" i="21"/>
  <c r="AL12" i="21"/>
  <c r="AN12" i="21"/>
  <c r="AP12" i="21"/>
  <c r="AD13" i="21"/>
  <c r="AF13" i="21"/>
  <c r="AH13" i="21"/>
  <c r="AJ13" i="21"/>
  <c r="AL13" i="21"/>
  <c r="AN13" i="21"/>
  <c r="AP13" i="21"/>
  <c r="U9" i="21" l="1"/>
  <c r="V9" i="21"/>
  <c r="W9" i="21"/>
  <c r="W14" i="21" l="1"/>
  <c r="W12" i="21"/>
  <c r="W13" i="21"/>
  <c r="W11" i="21"/>
  <c r="I9" i="21"/>
  <c r="AQ20" i="39" l="1"/>
  <c r="AP20" i="39"/>
  <c r="AO20" i="39"/>
  <c r="AN20" i="39"/>
  <c r="AM20" i="39"/>
  <c r="AL20" i="39"/>
  <c r="AK20" i="39"/>
  <c r="AJ20" i="39"/>
  <c r="AI20" i="39"/>
  <c r="AH20" i="39" l="1"/>
  <c r="AG20" i="39"/>
  <c r="AF20" i="39"/>
  <c r="AE20" i="39"/>
  <c r="AD20" i="39"/>
  <c r="AC20" i="39"/>
  <c r="AB20" i="39"/>
  <c r="AA20" i="39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B20" i="39"/>
  <c r="AH46" i="39" l="1"/>
  <c r="AG46" i="39"/>
  <c r="AF46" i="39"/>
  <c r="AE46" i="39"/>
  <c r="AD46" i="39"/>
  <c r="AC46" i="39"/>
  <c r="AB46" i="39"/>
  <c r="AA46" i="39"/>
  <c r="Z46" i="39"/>
  <c r="Y46" i="39"/>
  <c r="X46" i="39"/>
  <c r="W46" i="39"/>
  <c r="V46" i="39"/>
  <c r="U46" i="39"/>
  <c r="T46" i="39"/>
  <c r="S46" i="39"/>
  <c r="R46" i="39"/>
  <c r="Q46" i="39"/>
  <c r="P46" i="39"/>
  <c r="O46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B46" i="39"/>
  <c r="AH6" i="39"/>
  <c r="AG6" i="39"/>
  <c r="AF6" i="39"/>
  <c r="AE6" i="39"/>
  <c r="AD6" i="39"/>
  <c r="AC6" i="39"/>
  <c r="AB6" i="39"/>
  <c r="AA6" i="39"/>
  <c r="Z6" i="39"/>
  <c r="Y6" i="39"/>
  <c r="X6" i="39"/>
  <c r="W6" i="39"/>
  <c r="V6" i="39"/>
  <c r="U6" i="39"/>
  <c r="T6" i="39"/>
  <c r="S6" i="39"/>
  <c r="R6" i="39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D6" i="39"/>
  <c r="C6" i="39"/>
  <c r="B6" i="39"/>
  <c r="AH34" i="39"/>
  <c r="AG34" i="39"/>
  <c r="AF34" i="39"/>
  <c r="AE34" i="39"/>
  <c r="AD34" i="39"/>
  <c r="AC34" i="39"/>
  <c r="AB34" i="39"/>
  <c r="AA34" i="39"/>
  <c r="Z34" i="39"/>
  <c r="Y34" i="39"/>
  <c r="X34" i="39"/>
  <c r="W34" i="39"/>
  <c r="V34" i="39"/>
  <c r="U34" i="39"/>
  <c r="T34" i="39"/>
  <c r="S34" i="39"/>
  <c r="R34" i="39"/>
  <c r="Q34" i="39"/>
  <c r="P34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B34" i="39"/>
  <c r="P9" i="21" l="1"/>
  <c r="P14" i="21" l="1"/>
  <c r="Y9" i="21"/>
  <c r="AB9" i="21"/>
  <c r="P12" i="21"/>
  <c r="P13" i="21"/>
  <c r="J9" i="21"/>
  <c r="X9" i="21"/>
  <c r="O9" i="21"/>
  <c r="Z9" i="21"/>
  <c r="M9" i="21"/>
  <c r="P11" i="21"/>
  <c r="T9" i="21"/>
  <c r="L9" i="21"/>
  <c r="N9" i="21"/>
  <c r="R9" i="21"/>
  <c r="Q9" i="21"/>
  <c r="AB14" i="21" l="1"/>
  <c r="AB11" i="21"/>
  <c r="AB13" i="21"/>
  <c r="AB12" i="21"/>
  <c r="Q12" i="21"/>
  <c r="Q13" i="21"/>
  <c r="Q14" i="21"/>
  <c r="Q11" i="21"/>
  <c r="R12" i="21"/>
  <c r="R14" i="21"/>
  <c r="R13" i="21"/>
  <c r="R11" i="21"/>
  <c r="N14" i="21"/>
  <c r="N12" i="21"/>
  <c r="N13" i="21"/>
  <c r="N11" i="21"/>
  <c r="I13" i="21"/>
  <c r="I11" i="21"/>
  <c r="I14" i="21"/>
  <c r="I12" i="21"/>
  <c r="M12" i="21"/>
  <c r="M14" i="21"/>
  <c r="M13" i="21"/>
  <c r="M11" i="21"/>
  <c r="O12" i="21"/>
  <c r="O13" i="21"/>
  <c r="O14" i="21"/>
  <c r="O11" i="21"/>
  <c r="X13" i="21"/>
  <c r="X12" i="21"/>
  <c r="X14" i="21"/>
  <c r="X11" i="21"/>
  <c r="J13" i="21"/>
  <c r="J14" i="21"/>
  <c r="J12" i="21"/>
  <c r="J11" i="21"/>
  <c r="L13" i="21"/>
  <c r="L12" i="21"/>
  <c r="L11" i="21"/>
  <c r="L14" i="21"/>
  <c r="K9" i="21"/>
  <c r="K13" i="21" l="1"/>
</calcChain>
</file>

<file path=xl/comments1.xml><?xml version="1.0" encoding="utf-8"?>
<comments xmlns="http://schemas.openxmlformats.org/spreadsheetml/2006/main">
  <authors>
    <author>Brigitte Dupuis *</author>
  </authors>
  <commentList>
    <comment ref="V5" authorId="0">
      <text>
        <r>
          <rPr>
            <b/>
            <sz val="11"/>
            <color indexed="81"/>
            <rFont val="Tahoma"/>
            <family val="2"/>
          </rPr>
          <t>Above the highest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" authorId="0">
      <text>
        <r>
          <rPr>
            <b/>
            <sz val="11"/>
            <color indexed="81"/>
            <rFont val="Tahoma"/>
            <family val="2"/>
          </rPr>
          <t>Above the highest check</t>
        </r>
      </text>
    </comment>
    <comment ref="V7" authorId="0">
      <text>
        <r>
          <rPr>
            <b/>
            <sz val="11"/>
            <color indexed="81"/>
            <rFont val="Tahoma"/>
            <family val="2"/>
          </rPr>
          <t>Below the lowest check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V8" authorId="0">
      <text>
        <r>
          <rPr>
            <b/>
            <sz val="11"/>
            <color indexed="81"/>
            <rFont val="Tahoma"/>
            <family val="2"/>
          </rPr>
          <t>Below the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<sst xmlns="http://schemas.openxmlformats.org/spreadsheetml/2006/main" count="621" uniqueCount="223">
  <si>
    <t>FN</t>
  </si>
  <si>
    <t>Mean of Checks</t>
  </si>
  <si>
    <t>Poor</t>
  </si>
  <si>
    <t>Flour Pro</t>
  </si>
  <si>
    <t>Pro Loss</t>
  </si>
  <si>
    <t>Amyl Peak</t>
  </si>
  <si>
    <t>Flour Ash</t>
  </si>
  <si>
    <t>Wheat Pro</t>
  </si>
  <si>
    <t>Starch Dmg</t>
  </si>
  <si>
    <t>Farino Abs</t>
  </si>
  <si>
    <t>Farino DDT</t>
  </si>
  <si>
    <t>Excellent</t>
  </si>
  <si>
    <t>Variety</t>
  </si>
  <si>
    <t>Yr in Test</t>
  </si>
  <si>
    <t>Flr Yld PB 0.50 Ash</t>
  </si>
  <si>
    <t>Clean Wht Flr Yld</t>
  </si>
  <si>
    <t>% extraction flour was used for all flour testing.</t>
  </si>
  <si>
    <t>EXT Rmax</t>
  </si>
  <si>
    <t>EXT Length</t>
  </si>
  <si>
    <t>EXT Area</t>
  </si>
  <si>
    <t>RATING RELATIVE TO MEAN OF CHECKS</t>
  </si>
  <si>
    <t>S</t>
  </si>
  <si>
    <t>DNO</t>
  </si>
  <si>
    <t>O</t>
  </si>
  <si>
    <t>A</t>
  </si>
  <si>
    <t>X</t>
  </si>
  <si>
    <t>2nd</t>
  </si>
  <si>
    <t>1st</t>
  </si>
  <si>
    <t>Wheat and Flour Characteristics</t>
  </si>
  <si>
    <t>Milling Performance</t>
  </si>
  <si>
    <t>Dough Properties</t>
  </si>
  <si>
    <t>Baking Quality</t>
  </si>
  <si>
    <t>Vote</t>
  </si>
  <si>
    <t>5603HR</t>
  </si>
  <si>
    <t>Glenn</t>
  </si>
  <si>
    <t>Carberry</t>
  </si>
  <si>
    <t>BW 362</t>
  </si>
  <si>
    <t>BW 388</t>
  </si>
  <si>
    <t>-</t>
  </si>
  <si>
    <t>McKenzie</t>
  </si>
  <si>
    <t>CDC Teal</t>
  </si>
  <si>
    <t>Unity VB</t>
  </si>
  <si>
    <t>General Guidelines for Assessment of Variety Registration Trial Entries Relative to Check Varieties</t>
  </si>
  <si>
    <t>Difference in Respective Units from Checks</t>
  </si>
  <si>
    <t>Red Spring Bread Wheat</t>
  </si>
  <si>
    <t>QUALITY FACTOR</t>
  </si>
  <si>
    <t>EXCELLENT</t>
  </si>
  <si>
    <t>IMPROVEMENT</t>
  </si>
  <si>
    <t>Satisfactory</t>
  </si>
  <si>
    <t>FLAG</t>
  </si>
  <si>
    <t>POOR</t>
  </si>
  <si>
    <t>+</t>
  </si>
  <si>
    <t>1.0</t>
  </si>
  <si>
    <t>0.9</t>
  </si>
  <si>
    <t>0.4</t>
  </si>
  <si>
    <t>0.3</t>
  </si>
  <si>
    <t>-0.3</t>
  </si>
  <si>
    <t>-0.4</t>
  </si>
  <si>
    <t>-0.9</t>
  </si>
  <si>
    <t>-1.0</t>
  </si>
  <si>
    <t>≥ 0.4</t>
  </si>
  <si>
    <t>80</t>
  </si>
  <si>
    <t>75</t>
  </si>
  <si>
    <t>40</t>
  </si>
  <si>
    <t>35</t>
  </si>
  <si>
    <t>-35</t>
  </si>
  <si>
    <t>-40</t>
  </si>
  <si>
    <t>-75</t>
  </si>
  <si>
    <t>-80</t>
  </si>
  <si>
    <t>250</t>
  </si>
  <si>
    <t>245</t>
  </si>
  <si>
    <t>150</t>
  </si>
  <si>
    <t>145</t>
  </si>
  <si>
    <t>-145</t>
  </si>
  <si>
    <t>-150</t>
  </si>
  <si>
    <t>-245</t>
  </si>
  <si>
    <t>-250</t>
  </si>
  <si>
    <t>Flr Yld</t>
  </si>
  <si>
    <t>1.7</t>
  </si>
  <si>
    <t>1.6</t>
  </si>
  <si>
    <t>0.8</t>
  </si>
  <si>
    <t>0.7</t>
  </si>
  <si>
    <t>-0.7</t>
  </si>
  <si>
    <t>-0.8</t>
  </si>
  <si>
    <t>-1.6</t>
  </si>
  <si>
    <t>-1.7</t>
  </si>
  <si>
    <t>-0.06</t>
  </si>
  <si>
    <t>-0.05</t>
  </si>
  <si>
    <t>-0.03</t>
  </si>
  <si>
    <t>-0.02</t>
  </si>
  <si>
    <t>0.02</t>
  </si>
  <si>
    <t>0.03</t>
  </si>
  <si>
    <t>0.05</t>
  </si>
  <si>
    <t>0.06</t>
  </si>
  <si>
    <t>3.0</t>
  </si>
  <si>
    <t>2.9</t>
  </si>
  <si>
    <t>1.5</t>
  </si>
  <si>
    <t>1.4</t>
  </si>
  <si>
    <t>-1.4</t>
  </si>
  <si>
    <t>-1.5</t>
  </si>
  <si>
    <t>-2.9</t>
  </si>
  <si>
    <t>-3.0</t>
  </si>
  <si>
    <t>-50</t>
  </si>
  <si>
    <t>Abbreviations</t>
  </si>
  <si>
    <t>Wheat protein</t>
  </si>
  <si>
    <t>Flour protein</t>
  </si>
  <si>
    <t>Protein Loss</t>
  </si>
  <si>
    <t>Falling number</t>
  </si>
  <si>
    <t>Amylograph peak viscosity</t>
  </si>
  <si>
    <t>Flour yield</t>
  </si>
  <si>
    <t>Farinograph absorption</t>
  </si>
  <si>
    <t>(Clean and 0.5% ash basis)</t>
  </si>
  <si>
    <t>BW 406</t>
  </si>
  <si>
    <t>BW 874</t>
  </si>
  <si>
    <t>New Line &amp; Checks</t>
  </si>
  <si>
    <t xml:space="preserve">Wheat </t>
  </si>
  <si>
    <t>Milling</t>
  </si>
  <si>
    <t>Farinograph</t>
  </si>
  <si>
    <t>Baking</t>
  </si>
  <si>
    <t>Extensograph</t>
  </si>
  <si>
    <t>Wheat protein, %</t>
  </si>
  <si>
    <t>Falling Number, s</t>
  </si>
  <si>
    <t>Flour Yield, %</t>
  </si>
  <si>
    <t>Flour Ash, %</t>
  </si>
  <si>
    <t>Starch Damage, %</t>
  </si>
  <si>
    <t>Water absorption, %</t>
  </si>
  <si>
    <t xml:space="preserve"> Development Time, min</t>
  </si>
  <si>
    <t>Stability, min</t>
  </si>
  <si>
    <t>Mixing Time, min</t>
  </si>
  <si>
    <t>Mixing Energy, WHR/KG</t>
  </si>
  <si>
    <t>Loaf Volume, cc</t>
  </si>
  <si>
    <r>
      <t>Area, cm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</si>
  <si>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Max. Resistance, BU</t>
  </si>
  <si>
    <t>Extensibility, cm</t>
  </si>
  <si>
    <t xml:space="preserve">Carberry </t>
  </si>
  <si>
    <t>Mean of CKs</t>
  </si>
  <si>
    <t>Katepwa</t>
  </si>
  <si>
    <t>AC Superb</t>
  </si>
  <si>
    <t>Laura</t>
  </si>
  <si>
    <t>AC Barrie</t>
  </si>
  <si>
    <t>Lillian</t>
  </si>
  <si>
    <t>Superb</t>
  </si>
  <si>
    <t>Improvement</t>
  </si>
  <si>
    <t>Flag</t>
  </si>
  <si>
    <r>
      <t xml:space="preserve">GUIDELINES (Values </t>
    </r>
    <r>
      <rPr>
        <b/>
        <sz val="16"/>
        <rFont val="Calibri"/>
        <family val="2"/>
      </rPr>
      <t>≥ or ≤</t>
    </r>
    <r>
      <rPr>
        <b/>
        <sz val="10.4"/>
        <rFont val="Calibri"/>
        <family val="2"/>
      </rPr>
      <t>)</t>
    </r>
  </si>
  <si>
    <t>Grade (and degrading factors)</t>
  </si>
  <si>
    <r>
      <rPr>
        <b/>
        <sz val="16"/>
        <color rgb="FFFF0000"/>
        <rFont val="Calibri"/>
        <family val="2"/>
        <scheme val="minor"/>
      </rPr>
      <t>Carberry</t>
    </r>
    <r>
      <rPr>
        <sz val="12"/>
        <color theme="1"/>
        <rFont val="Calibri"/>
        <family val="2"/>
        <scheme val="minor"/>
      </rPr>
      <t xml:space="preserve"> (BW874), western bread wheat trial, 2006-2008 (Check for CBW and WBW) - STRENGTH FLOOR</t>
    </r>
  </si>
  <si>
    <t>BW965</t>
  </si>
  <si>
    <t>CDC Kernen</t>
  </si>
  <si>
    <t>Farino Stab</t>
  </si>
  <si>
    <t>L*</t>
  </si>
  <si>
    <t>a*</t>
  </si>
  <si>
    <t>b*</t>
  </si>
  <si>
    <t>2h</t>
  </si>
  <si>
    <t>24h</t>
  </si>
  <si>
    <t>White-salted Noodle Colour*</t>
  </si>
  <si>
    <t>Yellow Alkaline Noodle Colour*</t>
  </si>
  <si>
    <t>BW 965</t>
  </si>
  <si>
    <t>Water dough colour</t>
  </si>
  <si>
    <r>
      <rPr>
        <b/>
        <sz val="16"/>
        <color rgb="FFFF0000"/>
        <rFont val="Calibri"/>
        <family val="2"/>
        <scheme val="minor"/>
      </rPr>
      <t>Glenn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(BW406), central bread wheat trial, 2006-2008 (Check for CBW, WBW and Parkland) - STRENGTH CEILING</t>
    </r>
  </si>
  <si>
    <r>
      <rPr>
        <b/>
        <sz val="16"/>
        <color rgb="FFFF0000"/>
        <rFont val="Calibri"/>
        <family val="2"/>
        <scheme val="minor"/>
      </rPr>
      <t>Unity VB</t>
    </r>
    <r>
      <rPr>
        <sz val="10"/>
        <rFont val="Arial"/>
        <family val="2"/>
      </rPr>
      <t xml:space="preserve"> (BW362), central bread wheat trial, 2004-2006 (Check for CBW and WBW) - </t>
    </r>
    <r>
      <rPr>
        <b/>
        <sz val="10"/>
        <color rgb="FFFF0000"/>
        <rFont val="Arial"/>
        <family val="2"/>
      </rPr>
      <t>EXCLUDED FROM QUALITY MEANS</t>
    </r>
  </si>
  <si>
    <t>AAC Viewfield</t>
  </si>
  <si>
    <t>Extensograph Rmax</t>
  </si>
  <si>
    <t>-30</t>
  </si>
  <si>
    <t>-49</t>
  </si>
  <si>
    <t>Extensograph Length</t>
  </si>
  <si>
    <t>4.0</t>
  </si>
  <si>
    <t>3.9</t>
  </si>
  <si>
    <t>2.0</t>
  </si>
  <si>
    <t>1.9</t>
  </si>
  <si>
    <t>-1.9</t>
  </si>
  <si>
    <t>-2.0</t>
  </si>
  <si>
    <t>-3.9</t>
  </si>
  <si>
    <t>-4.0</t>
  </si>
  <si>
    <t>LNT Absorption</t>
  </si>
  <si>
    <t>LNT LV</t>
  </si>
  <si>
    <t>LNT LTR</t>
  </si>
  <si>
    <t>LNT</t>
  </si>
  <si>
    <t>Lean No Time</t>
  </si>
  <si>
    <t>LNT loaf volume</t>
  </si>
  <si>
    <t>LNT loaf top ratio</t>
  </si>
  <si>
    <r>
      <rPr>
        <b/>
        <sz val="16"/>
        <color rgb="FFFF0000"/>
        <rFont val="Calibri"/>
        <family val="2"/>
        <scheme val="minor"/>
      </rPr>
      <t>AAC Viewfield</t>
    </r>
    <r>
      <rPr>
        <sz val="12"/>
        <rFont val="Calibri"/>
        <family val="2"/>
        <scheme val="minor"/>
      </rPr>
      <t xml:space="preserve"> (BW965), western bread wheat trial, 2004-2006 (Check for CBW and WBW)</t>
    </r>
  </si>
  <si>
    <t>See comments</t>
  </si>
  <si>
    <t>RELATIVE TO</t>
  </si>
  <si>
    <t>MEAN OF CHECKS</t>
  </si>
  <si>
    <t>&gt; HIGHEST CHECK</t>
  </si>
  <si>
    <t>&lt; LOWEST CHECK</t>
  </si>
  <si>
    <t>Parkland Bread Wheat Check Quality Profiles</t>
  </si>
  <si>
    <r>
      <rPr>
        <b/>
        <sz val="16"/>
        <color rgb="FFFF0000"/>
        <rFont val="Calibri"/>
        <family val="2"/>
        <scheme val="minor"/>
      </rPr>
      <t>Glenn</t>
    </r>
    <r>
      <rPr>
        <sz val="10"/>
        <rFont val="Arial"/>
        <family val="2"/>
      </rPr>
      <t xml:space="preserve"> (BW406), central bread wheat trial, 2006-2008 (Check for CBW, WBW and Parkland) - </t>
    </r>
    <r>
      <rPr>
        <b/>
        <sz val="10"/>
        <rFont val="Arial"/>
        <family val="2"/>
      </rPr>
      <t>STRENGTH CEILING</t>
    </r>
  </si>
  <si>
    <r>
      <rPr>
        <b/>
        <sz val="16"/>
        <color rgb="FFFF0000"/>
        <rFont val="Calibri"/>
        <family val="2"/>
        <scheme val="minor"/>
      </rPr>
      <t>AC Splendor</t>
    </r>
    <r>
      <rPr>
        <sz val="10"/>
        <rFont val="Arial"/>
        <family val="2"/>
      </rPr>
      <t xml:space="preserve"> (BW191) central bread wheat trial, 1993-1995 (Check for Parkland)</t>
    </r>
  </si>
  <si>
    <t>Baking (CSP)</t>
  </si>
  <si>
    <t>AC Splendor</t>
  </si>
  <si>
    <t>nd</t>
  </si>
  <si>
    <t>Neepawa</t>
  </si>
  <si>
    <t>Roblin</t>
  </si>
  <si>
    <t>Columbus</t>
  </si>
  <si>
    <t>Grandin</t>
  </si>
  <si>
    <t>Majestic</t>
  </si>
  <si>
    <r>
      <rPr>
        <b/>
        <sz val="16"/>
        <color rgb="FFFF0000"/>
        <rFont val="Calibri"/>
        <family val="2"/>
        <scheme val="minor"/>
      </rPr>
      <t>PT472</t>
    </r>
    <r>
      <rPr>
        <sz val="10"/>
        <rFont val="Arial"/>
        <family val="2"/>
      </rPr>
      <t xml:space="preserve"> (PT472) parkland bread wheat trial, 2012-2014 (Check for Parkland)</t>
    </r>
  </si>
  <si>
    <t>PT472</t>
  </si>
  <si>
    <t>CDC Osler</t>
  </si>
  <si>
    <t>PT245</t>
  </si>
  <si>
    <r>
      <rPr>
        <b/>
        <sz val="16"/>
        <color rgb="FFFF0000"/>
        <rFont val="Calibri"/>
        <family val="2"/>
        <scheme val="minor"/>
      </rPr>
      <t>PT772</t>
    </r>
    <r>
      <rPr>
        <sz val="10"/>
        <rFont val="Arial"/>
        <family val="2"/>
      </rPr>
      <t xml:space="preserve"> (PT772) parkland bread wheat trial, 2012-2014 (Check for Parkland) - </t>
    </r>
    <r>
      <rPr>
        <b/>
        <sz val="10"/>
        <rFont val="Arial"/>
        <family val="2"/>
      </rPr>
      <t>STRENGTH FLOOR</t>
    </r>
  </si>
  <si>
    <t>PT772</t>
  </si>
  <si>
    <t>Lab No.</t>
  </si>
  <si>
    <t>3rd</t>
  </si>
  <si>
    <t xml:space="preserve">2014 Mean of Checks </t>
  </si>
  <si>
    <t>2015 Mean of Checks</t>
  </si>
  <si>
    <t>2016 Mean of Checks</t>
  </si>
  <si>
    <t>parameters to be confirmed and approved at 2017 meeting</t>
  </si>
  <si>
    <r>
      <t xml:space="preserve">GUIDELINES ADJUSTED TO MEAN OF CHECKS or </t>
    </r>
    <r>
      <rPr>
        <b/>
        <sz val="16"/>
        <color theme="4" tint="-0.24994659260841701"/>
        <rFont val="Arial"/>
        <family val="2"/>
      </rPr>
      <t>TO THE LOWEST CHECK (cells highlighted in blue)</t>
    </r>
  </si>
  <si>
    <t>LNT Abs</t>
  </si>
  <si>
    <t>LNT Pk Time</t>
  </si>
  <si>
    <t>LNT WHR/KG</t>
  </si>
  <si>
    <t>LNT/ CSP Abs</t>
  </si>
  <si>
    <t>LNT/ CSP Pk Time</t>
  </si>
  <si>
    <t>LNT/ CSP WHR/KG</t>
  </si>
  <si>
    <t>LNT/ CSP LV</t>
  </si>
  <si>
    <t>LNT/ CSP LTR</t>
  </si>
  <si>
    <t>LNT in 2016; CSP prior to 2016</t>
  </si>
  <si>
    <t xml:space="preserve"> +30</t>
  </si>
  <si>
    <t xml:space="preserve"> +49</t>
  </si>
  <si>
    <t xml:space="preserve"> +50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</si>
</sst>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 tint="0.49998474074526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Helv"/>
    </font>
    <font>
      <b/>
      <sz val="12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name val="Calibri"/>
      <family val="2"/>
    </font>
    <font>
      <b/>
      <sz val="10.4"/>
      <name val="Calibri"/>
      <family val="2"/>
    </font>
    <font>
      <b/>
      <sz val="16"/>
      <color rgb="FFC00000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2"/>
      <name val="Calibri"/>
      <family val="2"/>
      <scheme val="minor"/>
    </font>
    <font>
      <b/>
      <sz val="16"/>
      <color theme="4" tint="-0.2499465926084170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0"/>
      <name val="Arial"/>
      <family val="2"/>
    </font>
    <font>
      <sz val="11"/>
      <color rgb="FF9C6500"/>
      <name val="Calibri"/>
      <family val="2"/>
      <scheme val="minor"/>
    </font>
    <font>
      <sz val="11"/>
      <name val="Arial"/>
      <family val="2"/>
    </font>
    <font>
      <sz val="12"/>
      <color theme="4" tint="-0.499984740745262"/>
      <name val="Helv"/>
    </font>
  </fonts>
  <fills count="3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1">
    <xf numFmtId="0" fontId="0" fillId="0" borderId="0" applyBorder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1" applyNumberFormat="0" applyAlignment="0" applyProtection="0"/>
    <xf numFmtId="0" fontId="26" fillId="11" borderId="2" applyNumberFormat="0" applyAlignment="0" applyProtection="0"/>
    <xf numFmtId="0" fontId="13" fillId="0" borderId="0" applyBorder="0"/>
    <xf numFmtId="3" fontId="13" fillId="0" borderId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Alignment="0" applyProtection="0"/>
    <xf numFmtId="0" fontId="33" fillId="0" borderId="6" applyNumberFormat="0" applyFill="0" applyAlignment="0" applyProtection="0"/>
    <xf numFmtId="0" fontId="13" fillId="0" borderId="0" applyBorder="0"/>
    <xf numFmtId="0" fontId="18" fillId="0" borderId="0"/>
    <xf numFmtId="0" fontId="18" fillId="0" borderId="0" applyBorder="0"/>
    <xf numFmtId="0" fontId="34" fillId="2" borderId="0" applyNumberFormat="0" applyBorder="0" applyAlignment="0" applyProtection="0"/>
    <xf numFmtId="0" fontId="18" fillId="0" borderId="0"/>
    <xf numFmtId="0" fontId="18" fillId="0" borderId="0"/>
    <xf numFmtId="0" fontId="42" fillId="0" borderId="0"/>
    <xf numFmtId="0" fontId="13" fillId="3" borderId="7" applyNumberFormat="0" applyFont="0" applyAlignment="0" applyProtection="0"/>
    <xf numFmtId="0" fontId="35" fillId="2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3" fillId="0" borderId="0" applyBorder="0"/>
    <xf numFmtId="165" fontId="52" fillId="0" borderId="0"/>
    <xf numFmtId="0" fontId="13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22" fillId="4" borderId="0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5" fontId="52" fillId="0" borderId="0"/>
    <xf numFmtId="0" fontId="2" fillId="0" borderId="0"/>
    <xf numFmtId="0" fontId="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1" applyNumberFormat="0" applyAlignment="0" applyProtection="0"/>
    <xf numFmtId="0" fontId="26" fillId="11" borderId="2" applyNumberFormat="0" applyAlignment="0" applyProtection="0"/>
    <xf numFmtId="0" fontId="13" fillId="0" borderId="0"/>
    <xf numFmtId="0" fontId="13" fillId="0" borderId="0"/>
    <xf numFmtId="0" fontId="13" fillId="0" borderId="0" applyBorder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Alignment="0" applyProtection="0"/>
    <xf numFmtId="0" fontId="33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29" borderId="0" applyNumberFormat="0" applyBorder="0" applyAlignment="0" applyProtection="0"/>
    <xf numFmtId="0" fontId="34" fillId="2" borderId="0" applyNumberFormat="0" applyBorder="0" applyAlignment="0" applyProtection="0"/>
    <xf numFmtId="0" fontId="13" fillId="0" borderId="0" applyBorder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3" borderId="7" applyNumberFormat="0" applyFont="0" applyAlignment="0" applyProtection="0"/>
    <xf numFmtId="0" fontId="35" fillId="2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915">
    <xf numFmtId="0" fontId="0" fillId="0" borderId="0" xfId="0"/>
    <xf numFmtId="0" fontId="14" fillId="0" borderId="0" xfId="28" applyFont="1" applyBorder="1" applyAlignment="1">
      <alignment horizontal="center" vertical="center"/>
    </xf>
    <xf numFmtId="0" fontId="19" fillId="0" borderId="0" xfId="28" applyFont="1"/>
    <xf numFmtId="0" fontId="40" fillId="0" borderId="0" xfId="28" applyFont="1" applyFill="1" applyBorder="1" applyAlignment="1">
      <alignment horizontal="center" vertical="center"/>
    </xf>
    <xf numFmtId="0" fontId="38" fillId="0" borderId="16" xfId="28" applyFont="1" applyFill="1" applyBorder="1" applyAlignment="1">
      <alignment horizontal="center" vertical="center"/>
    </xf>
    <xf numFmtId="0" fontId="40" fillId="0" borderId="0" xfId="28" applyFont="1" applyBorder="1" applyAlignment="1">
      <alignment horizontal="center" vertical="center"/>
    </xf>
    <xf numFmtId="0" fontId="40" fillId="0" borderId="0" xfId="28" applyFont="1" applyAlignment="1">
      <alignment horizontal="center" vertical="center"/>
    </xf>
    <xf numFmtId="0" fontId="38" fillId="0" borderId="12" xfId="28" applyFont="1" applyFill="1" applyBorder="1" applyAlignment="1">
      <alignment horizontal="center" vertical="center"/>
    </xf>
    <xf numFmtId="164" fontId="38" fillId="13" borderId="12" xfId="28" applyNumberFormat="1" applyFont="1" applyFill="1" applyBorder="1" applyAlignment="1">
      <alignment horizontal="left" vertical="center"/>
    </xf>
    <xf numFmtId="0" fontId="38" fillId="0" borderId="13" xfId="28" applyFont="1" applyFill="1" applyBorder="1" applyAlignment="1">
      <alignment horizontal="center" vertical="center"/>
    </xf>
    <xf numFmtId="0" fontId="40" fillId="0" borderId="0" xfId="28" applyFont="1" applyFill="1" applyAlignment="1">
      <alignment horizontal="center" vertical="center"/>
    </xf>
    <xf numFmtId="0" fontId="41" fillId="0" borderId="0" xfId="28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38" fillId="0" borderId="11" xfId="28" applyFont="1" applyFill="1" applyBorder="1" applyAlignment="1">
      <alignment horizontal="center" vertical="center"/>
    </xf>
    <xf numFmtId="164" fontId="38" fillId="0" borderId="11" xfId="28" applyNumberFormat="1" applyFont="1" applyFill="1" applyBorder="1" applyAlignment="1">
      <alignment horizontal="fill" vertical="center" wrapText="1"/>
    </xf>
    <xf numFmtId="1" fontId="38" fillId="0" borderId="11" xfId="28" applyNumberFormat="1" applyFont="1" applyFill="1" applyBorder="1" applyAlignment="1">
      <alignment horizontal="fill" vertical="center" wrapText="1"/>
    </xf>
    <xf numFmtId="2" fontId="38" fillId="0" borderId="11" xfId="28" applyNumberFormat="1" applyFont="1" applyFill="1" applyBorder="1" applyAlignment="1">
      <alignment horizontal="fill" vertical="center" wrapText="1"/>
    </xf>
    <xf numFmtId="1" fontId="39" fillId="0" borderId="11" xfId="28" applyNumberFormat="1" applyFont="1" applyFill="1" applyBorder="1" applyAlignment="1">
      <alignment horizontal="fill" vertical="center" wrapText="1"/>
    </xf>
    <xf numFmtId="2" fontId="39" fillId="0" borderId="11" xfId="28" applyNumberFormat="1" applyFont="1" applyFill="1" applyBorder="1" applyAlignment="1">
      <alignment horizontal="fill" vertical="center" wrapText="1"/>
    </xf>
    <xf numFmtId="164" fontId="39" fillId="0" borderId="11" xfId="28" applyNumberFormat="1" applyFont="1" applyFill="1" applyBorder="1" applyAlignment="1">
      <alignment horizontal="fill" vertical="center" wrapText="1"/>
    </xf>
    <xf numFmtId="1" fontId="39" fillId="0" borderId="11" xfId="28" applyNumberFormat="1" applyFont="1" applyFill="1" applyBorder="1" applyAlignment="1">
      <alignment horizontal="fill" vertical="center"/>
    </xf>
    <xf numFmtId="0" fontId="38" fillId="16" borderId="15" xfId="28" applyFont="1" applyFill="1" applyBorder="1" applyAlignment="1">
      <alignment horizontal="left" vertical="center"/>
    </xf>
    <xf numFmtId="0" fontId="38" fillId="16" borderId="10" xfId="28" applyFont="1" applyFill="1" applyBorder="1" applyAlignment="1">
      <alignment horizontal="center" vertical="center"/>
    </xf>
    <xf numFmtId="0" fontId="14" fillId="0" borderId="0" xfId="28" applyFont="1"/>
    <xf numFmtId="0" fontId="38" fillId="0" borderId="11" xfId="0" applyFont="1" applyFill="1" applyBorder="1" applyAlignment="1">
      <alignment horizontal="left" vertical="center"/>
    </xf>
    <xf numFmtId="0" fontId="15" fillId="0" borderId="11" xfId="28" applyFont="1" applyFill="1" applyBorder="1" applyAlignment="1">
      <alignment horizontal="center" vertical="center"/>
    </xf>
    <xf numFmtId="164" fontId="38" fillId="19" borderId="12" xfId="28" applyNumberFormat="1" applyFont="1" applyFill="1" applyBorder="1" applyAlignment="1">
      <alignment horizontal="left" vertical="center"/>
    </xf>
    <xf numFmtId="0" fontId="38" fillId="0" borderId="27" xfId="28" applyFont="1" applyFill="1" applyBorder="1" applyAlignment="1">
      <alignment horizontal="center" vertical="center"/>
    </xf>
    <xf numFmtId="0" fontId="38" fillId="0" borderId="21" xfId="28" applyFont="1" applyFill="1" applyBorder="1" applyAlignment="1">
      <alignment horizontal="center" vertical="center"/>
    </xf>
    <xf numFmtId="0" fontId="38" fillId="0" borderId="20" xfId="28" applyFont="1" applyFill="1" applyBorder="1" applyAlignment="1">
      <alignment horizontal="center" vertical="center"/>
    </xf>
    <xf numFmtId="0" fontId="15" fillId="0" borderId="30" xfId="28" applyFont="1" applyFill="1" applyBorder="1" applyAlignment="1">
      <alignment horizontal="center" vertical="center"/>
    </xf>
    <xf numFmtId="0" fontId="15" fillId="0" borderId="28" xfId="28" applyFont="1" applyFill="1" applyBorder="1" applyAlignment="1">
      <alignment horizontal="center" vertical="center"/>
    </xf>
    <xf numFmtId="0" fontId="15" fillId="0" borderId="31" xfId="28" applyFont="1" applyFill="1" applyBorder="1" applyAlignment="1">
      <alignment horizontal="center" vertical="center"/>
    </xf>
    <xf numFmtId="0" fontId="15" fillId="16" borderId="15" xfId="28" applyFont="1" applyFill="1" applyBorder="1" applyAlignment="1">
      <alignment horizontal="center" vertical="center"/>
    </xf>
    <xf numFmtId="0" fontId="14" fillId="0" borderId="0" xfId="28" applyFont="1" applyFill="1" applyBorder="1" applyAlignment="1">
      <alignment horizontal="center" vertical="center"/>
    </xf>
    <xf numFmtId="0" fontId="40" fillId="0" borderId="0" xfId="28" applyFont="1" applyBorder="1"/>
    <xf numFmtId="0" fontId="40" fillId="0" borderId="17" xfId="28" applyFont="1" applyBorder="1" applyAlignment="1">
      <alignment horizontal="right" vertical="center"/>
    </xf>
    <xf numFmtId="0" fontId="40" fillId="0" borderId="17" xfId="28" applyFont="1" applyBorder="1" applyAlignment="1">
      <alignment horizontal="left" vertical="center"/>
    </xf>
    <xf numFmtId="0" fontId="14" fillId="0" borderId="17" xfId="28" applyFont="1" applyBorder="1" applyAlignment="1">
      <alignment horizontal="center" vertical="center"/>
    </xf>
    <xf numFmtId="164" fontId="40" fillId="0" borderId="17" xfId="28" applyNumberFormat="1" applyFont="1" applyBorder="1" applyAlignment="1">
      <alignment horizontal="left" vertical="center"/>
    </xf>
    <xf numFmtId="164" fontId="40" fillId="0" borderId="17" xfId="28" applyNumberFormat="1" applyFont="1" applyBorder="1" applyAlignment="1">
      <alignment horizontal="center" vertical="center"/>
    </xf>
    <xf numFmtId="0" fontId="40" fillId="0" borderId="17" xfId="28" applyFont="1" applyBorder="1" applyAlignment="1">
      <alignment horizontal="center" vertical="center"/>
    </xf>
    <xf numFmtId="1" fontId="40" fillId="0" borderId="17" xfId="28" applyNumberFormat="1" applyFont="1" applyBorder="1"/>
    <xf numFmtId="2" fontId="40" fillId="0" borderId="17" xfId="28" applyNumberFormat="1" applyFont="1" applyBorder="1" applyAlignment="1">
      <alignment horizontal="center" vertical="center"/>
    </xf>
    <xf numFmtId="1" fontId="40" fillId="0" borderId="17" xfId="28" applyNumberFormat="1" applyFont="1" applyBorder="1" applyAlignment="1">
      <alignment horizontal="center" vertical="center"/>
    </xf>
    <xf numFmtId="2" fontId="40" fillId="0" borderId="17" xfId="28" applyNumberFormat="1" applyFont="1" applyBorder="1"/>
    <xf numFmtId="164" fontId="40" fillId="0" borderId="17" xfId="28" applyNumberFormat="1" applyFont="1" applyBorder="1"/>
    <xf numFmtId="0" fontId="46" fillId="0" borderId="0" xfId="0" applyFont="1" applyFill="1" applyAlignment="1">
      <alignment horizontal="center"/>
    </xf>
    <xf numFmtId="0" fontId="45" fillId="0" borderId="30" xfId="0" applyFont="1" applyFill="1" applyBorder="1" applyAlignment="1">
      <alignment horizontal="left"/>
    </xf>
    <xf numFmtId="0" fontId="45" fillId="0" borderId="28" xfId="0" applyFont="1" applyFill="1" applyBorder="1" applyAlignment="1">
      <alignment horizontal="left"/>
    </xf>
    <xf numFmtId="0" fontId="45" fillId="0" borderId="31" xfId="0" applyFont="1" applyFill="1" applyBorder="1" applyAlignment="1">
      <alignment horizontal="left"/>
    </xf>
    <xf numFmtId="0" fontId="19" fillId="0" borderId="0" xfId="28" applyFont="1" applyFill="1" applyBorder="1" applyAlignment="1">
      <alignment horizontal="center" vertical="center"/>
    </xf>
    <xf numFmtId="0" fontId="19" fillId="0" borderId="0" xfId="28" applyFont="1" applyFill="1" applyAlignment="1">
      <alignment horizontal="center" vertical="center"/>
    </xf>
    <xf numFmtId="0" fontId="19" fillId="0" borderId="0" xfId="0" applyFont="1"/>
    <xf numFmtId="164" fontId="19" fillId="0" borderId="12" xfId="0" applyNumberFormat="1" applyFont="1" applyFill="1" applyBorder="1" applyAlignment="1">
      <alignment horizontal="center"/>
    </xf>
    <xf numFmtId="0" fontId="48" fillId="0" borderId="0" xfId="0" applyFont="1"/>
    <xf numFmtId="164" fontId="21" fillId="20" borderId="14" xfId="28" applyNumberFormat="1" applyFont="1" applyFill="1" applyBorder="1" applyAlignment="1">
      <alignment horizontal="center" vertical="center"/>
    </xf>
    <xf numFmtId="1" fontId="21" fillId="20" borderId="14" xfId="28" applyNumberFormat="1" applyFont="1" applyFill="1" applyBorder="1" applyAlignment="1">
      <alignment horizontal="center" vertical="center"/>
    </xf>
    <xf numFmtId="2" fontId="21" fillId="20" borderId="14" xfId="28" applyNumberFormat="1" applyFont="1" applyFill="1" applyBorder="1" applyAlignment="1">
      <alignment horizontal="center" vertical="center"/>
    </xf>
    <xf numFmtId="1" fontId="21" fillId="20" borderId="38" xfId="28" applyNumberFormat="1" applyFont="1" applyFill="1" applyBorder="1" applyAlignment="1">
      <alignment horizontal="center" vertical="center"/>
    </xf>
    <xf numFmtId="164" fontId="21" fillId="20" borderId="32" xfId="28" applyNumberFormat="1" applyFont="1" applyFill="1" applyBorder="1" applyAlignment="1">
      <alignment horizontal="center" vertical="center"/>
    </xf>
    <xf numFmtId="164" fontId="21" fillId="20" borderId="24" xfId="28" applyNumberFormat="1" applyFont="1" applyFill="1" applyBorder="1" applyAlignment="1">
      <alignment horizontal="center" vertical="center"/>
    </xf>
    <xf numFmtId="1" fontId="21" fillId="20" borderId="32" xfId="28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left"/>
    </xf>
    <xf numFmtId="164" fontId="19" fillId="0" borderId="16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left"/>
    </xf>
    <xf numFmtId="1" fontId="19" fillId="0" borderId="27" xfId="0" applyNumberFormat="1" applyFont="1" applyFill="1" applyBorder="1" applyAlignment="1">
      <alignment horizontal="center"/>
    </xf>
    <xf numFmtId="164" fontId="19" fillId="0" borderId="28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9" fillId="0" borderId="30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0" fontId="20" fillId="0" borderId="40" xfId="28" applyFont="1" applyFill="1" applyBorder="1" applyAlignment="1">
      <alignment horizontal="left" vertical="center"/>
    </xf>
    <xf numFmtId="0" fontId="20" fillId="0" borderId="40" xfId="28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64" fontId="21" fillId="0" borderId="40" xfId="28" applyNumberFormat="1" applyFont="1" applyFill="1" applyBorder="1" applyAlignment="1">
      <alignment horizontal="center" vertical="center"/>
    </xf>
    <xf numFmtId="1" fontId="21" fillId="0" borderId="40" xfId="28" applyNumberFormat="1" applyFont="1" applyFill="1" applyBorder="1" applyAlignment="1">
      <alignment horizontal="center" vertical="center"/>
    </xf>
    <xf numFmtId="2" fontId="21" fillId="0" borderId="40" xfId="28" applyNumberFormat="1" applyFont="1" applyFill="1" applyBorder="1" applyAlignment="1">
      <alignment horizontal="center" vertical="center"/>
    </xf>
    <xf numFmtId="165" fontId="52" fillId="0" borderId="0" xfId="56" applyAlignment="1">
      <alignment horizontal="center"/>
    </xf>
    <xf numFmtId="165" fontId="15" fillId="0" borderId="0" xfId="56" applyFont="1" applyFill="1" applyBorder="1" applyAlignment="1" applyProtection="1">
      <alignment horizontal="center"/>
    </xf>
    <xf numFmtId="165" fontId="52" fillId="0" borderId="0" xfId="56"/>
    <xf numFmtId="165" fontId="15" fillId="0" borderId="0" xfId="56" applyFont="1" applyFill="1" applyAlignment="1" applyProtection="1">
      <alignment horizontal="center"/>
    </xf>
    <xf numFmtId="165" fontId="15" fillId="0" borderId="0" xfId="56" applyFont="1" applyFill="1" applyAlignment="1">
      <alignment horizontal="center"/>
    </xf>
    <xf numFmtId="165" fontId="14" fillId="0" borderId="40" xfId="56" applyFont="1" applyBorder="1" applyAlignment="1">
      <alignment horizontal="center"/>
    </xf>
    <xf numFmtId="165" fontId="14" fillId="0" borderId="40" xfId="56" applyFont="1" applyFill="1" applyBorder="1" applyAlignment="1">
      <alignment horizontal="center"/>
    </xf>
    <xf numFmtId="165" fontId="15" fillId="0" borderId="22" xfId="56" applyFont="1" applyBorder="1" applyAlignment="1" applyProtection="1">
      <alignment horizontal="left"/>
    </xf>
    <xf numFmtId="165" fontId="15" fillId="0" borderId="22" xfId="56" applyFont="1" applyFill="1" applyBorder="1" applyAlignment="1" applyProtection="1">
      <alignment vertical="center"/>
    </xf>
    <xf numFmtId="165" fontId="15" fillId="0" borderId="0" xfId="56" applyFont="1" applyBorder="1" applyAlignment="1" applyProtection="1">
      <alignment horizontal="left"/>
    </xf>
    <xf numFmtId="165" fontId="15" fillId="0" borderId="0" xfId="56" applyFont="1" applyBorder="1" applyAlignment="1">
      <alignment horizontal="center"/>
    </xf>
    <xf numFmtId="165" fontId="15" fillId="0" borderId="0" xfId="56" applyFont="1" applyFill="1" applyBorder="1" applyAlignment="1">
      <alignment horizontal="center"/>
    </xf>
    <xf numFmtId="165" fontId="14" fillId="0" borderId="0" xfId="56" applyFont="1" applyAlignment="1" applyProtection="1">
      <alignment horizontal="left"/>
    </xf>
    <xf numFmtId="49" fontId="20" fillId="0" borderId="0" xfId="56" applyNumberFormat="1" applyFont="1" applyFill="1" applyBorder="1" applyAlignment="1" applyProtection="1">
      <alignment horizontal="center"/>
    </xf>
    <xf numFmtId="49" fontId="14" fillId="21" borderId="0" xfId="56" applyNumberFormat="1" applyFont="1" applyFill="1" applyBorder="1" applyAlignment="1" applyProtection="1">
      <alignment horizontal="center"/>
    </xf>
    <xf numFmtId="49" fontId="14" fillId="22" borderId="0" xfId="56" applyNumberFormat="1" applyFont="1" applyFill="1" applyBorder="1" applyAlignment="1" applyProtection="1">
      <alignment horizontal="center"/>
    </xf>
    <xf numFmtId="49" fontId="14" fillId="22" borderId="0" xfId="56" applyNumberFormat="1" applyFont="1" applyFill="1" applyBorder="1" applyAlignment="1">
      <alignment horizontal="center"/>
    </xf>
    <xf numFmtId="49" fontId="14" fillId="0" borderId="0" xfId="56" applyNumberFormat="1" applyFont="1" applyBorder="1" applyAlignment="1" applyProtection="1">
      <alignment horizontal="center"/>
    </xf>
    <xf numFmtId="49" fontId="14" fillId="23" borderId="0" xfId="56" applyNumberFormat="1" applyFont="1" applyFill="1" applyBorder="1" applyAlignment="1" applyProtection="1">
      <alignment horizontal="center"/>
    </xf>
    <xf numFmtId="49" fontId="14" fillId="24" borderId="0" xfId="56" applyNumberFormat="1" applyFont="1" applyFill="1" applyBorder="1" applyAlignment="1" applyProtection="1">
      <alignment horizontal="center"/>
    </xf>
    <xf numFmtId="165" fontId="52" fillId="0" borderId="0" xfId="56" applyFill="1" applyAlignment="1">
      <alignment horizontal="center"/>
    </xf>
    <xf numFmtId="165" fontId="14" fillId="0" borderId="0" xfId="56" applyFont="1" applyFill="1" applyAlignment="1" applyProtection="1">
      <alignment horizontal="left"/>
    </xf>
    <xf numFmtId="165" fontId="20" fillId="0" borderId="0" xfId="56" applyFont="1" applyFill="1" applyAlignment="1" applyProtection="1">
      <alignment horizontal="center"/>
    </xf>
    <xf numFmtId="49" fontId="14" fillId="0" borderId="0" xfId="56" applyNumberFormat="1" applyFont="1" applyFill="1" applyBorder="1" applyAlignment="1" applyProtection="1">
      <alignment horizontal="center"/>
    </xf>
    <xf numFmtId="49" fontId="14" fillId="0" borderId="0" xfId="56" applyNumberFormat="1" applyFont="1" applyFill="1" applyBorder="1" applyAlignment="1">
      <alignment horizontal="center"/>
    </xf>
    <xf numFmtId="165" fontId="52" fillId="0" borderId="0" xfId="56" applyFill="1"/>
    <xf numFmtId="165" fontId="14" fillId="0" borderId="0" xfId="56" applyFont="1" applyBorder="1" applyAlignment="1">
      <alignment horizontal="center"/>
    </xf>
    <xf numFmtId="165" fontId="20" fillId="0" borderId="0" xfId="56" applyFont="1" applyAlignment="1" applyProtection="1">
      <alignment horizontal="center"/>
    </xf>
    <xf numFmtId="165" fontId="15" fillId="0" borderId="0" xfId="56" applyFont="1" applyAlignment="1" applyProtection="1">
      <alignment horizontal="left"/>
    </xf>
    <xf numFmtId="49" fontId="14" fillId="0" borderId="0" xfId="56" applyNumberFormat="1" applyFont="1" applyBorder="1" applyAlignment="1">
      <alignment horizontal="center"/>
    </xf>
    <xf numFmtId="165" fontId="14" fillId="0" borderId="0" xfId="56" applyFont="1" applyBorder="1" applyAlignment="1" applyProtection="1">
      <alignment horizontal="left"/>
    </xf>
    <xf numFmtId="165" fontId="14" fillId="0" borderId="0" xfId="56" applyFont="1" applyBorder="1"/>
    <xf numFmtId="165" fontId="14" fillId="0" borderId="0" xfId="56" applyFont="1" applyFill="1" applyBorder="1"/>
    <xf numFmtId="165" fontId="12" fillId="0" borderId="0" xfId="56" applyFont="1" applyBorder="1" applyAlignment="1" applyProtection="1">
      <alignment horizontal="left"/>
    </xf>
    <xf numFmtId="165" fontId="13" fillId="0" borderId="0" xfId="56" applyFont="1" applyBorder="1"/>
    <xf numFmtId="165" fontId="13" fillId="0" borderId="0" xfId="56" applyFont="1" applyAlignment="1" applyProtection="1">
      <alignment horizontal="left"/>
    </xf>
    <xf numFmtId="165" fontId="14" fillId="0" borderId="0" xfId="56" applyFont="1"/>
    <xf numFmtId="165" fontId="13" fillId="0" borderId="0" xfId="56" applyFont="1"/>
    <xf numFmtId="165" fontId="14" fillId="0" borderId="0" xfId="56" applyFont="1" applyFill="1"/>
    <xf numFmtId="165" fontId="14" fillId="0" borderId="0" xfId="56" applyFont="1" applyAlignment="1">
      <alignment horizontal="center"/>
    </xf>
    <xf numFmtId="0" fontId="13" fillId="0" borderId="0" xfId="0" applyFont="1" applyAlignment="1" applyProtection="1">
      <alignment horizontal="left" vertical="top"/>
    </xf>
    <xf numFmtId="1" fontId="19" fillId="25" borderId="12" xfId="28" applyNumberFormat="1" applyFont="1" applyFill="1" applyBorder="1" applyAlignment="1">
      <alignment horizontal="center" vertical="center" wrapText="1"/>
    </xf>
    <xf numFmtId="1" fontId="19" fillId="25" borderId="13" xfId="28" applyNumberFormat="1" applyFont="1" applyFill="1" applyBorder="1" applyAlignment="1">
      <alignment horizontal="center" vertical="center" wrapText="1"/>
    </xf>
    <xf numFmtId="0" fontId="9" fillId="0" borderId="0" xfId="58" applyBorder="1"/>
    <xf numFmtId="0" fontId="9" fillId="0" borderId="0" xfId="58"/>
    <xf numFmtId="0" fontId="9" fillId="0" borderId="19" xfId="58" applyBorder="1" applyAlignment="1">
      <alignment horizontal="center"/>
    </xf>
    <xf numFmtId="0" fontId="9" fillId="0" borderId="35" xfId="58" applyBorder="1" applyAlignment="1">
      <alignment horizontal="center"/>
    </xf>
    <xf numFmtId="0" fontId="9" fillId="0" borderId="51" xfId="58" applyBorder="1" applyAlignment="1">
      <alignment horizontal="center"/>
    </xf>
    <xf numFmtId="0" fontId="9" fillId="0" borderId="20" xfId="58" applyBorder="1" applyAlignment="1">
      <alignment horizontal="center"/>
    </xf>
    <xf numFmtId="0" fontId="50" fillId="0" borderId="48" xfId="58" applyFont="1" applyBorder="1"/>
    <xf numFmtId="164" fontId="50" fillId="0" borderId="0" xfId="58" applyNumberFormat="1" applyFont="1" applyBorder="1" applyAlignment="1">
      <alignment horizontal="center"/>
    </xf>
    <xf numFmtId="164" fontId="50" fillId="0" borderId="52" xfId="58" applyNumberFormat="1" applyFont="1" applyBorder="1" applyAlignment="1">
      <alignment horizontal="center"/>
    </xf>
    <xf numFmtId="1" fontId="50" fillId="0" borderId="0" xfId="58" applyNumberFormat="1" applyFont="1" applyBorder="1" applyAlignment="1">
      <alignment horizontal="center"/>
    </xf>
    <xf numFmtId="1" fontId="50" fillId="0" borderId="0" xfId="58" applyNumberFormat="1" applyFont="1" applyFill="1" applyBorder="1" applyAlignment="1">
      <alignment horizontal="center"/>
    </xf>
    <xf numFmtId="1" fontId="50" fillId="0" borderId="48" xfId="58" applyNumberFormat="1" applyFont="1" applyBorder="1" applyAlignment="1">
      <alignment horizontal="center"/>
    </xf>
    <xf numFmtId="0" fontId="50" fillId="0" borderId="53" xfId="58" applyFont="1" applyBorder="1" applyAlignment="1">
      <alignment horizontal="center"/>
    </xf>
    <xf numFmtId="2" fontId="50" fillId="0" borderId="0" xfId="58" applyNumberFormat="1" applyFont="1" applyFill="1" applyBorder="1" applyAlignment="1">
      <alignment horizontal="center"/>
    </xf>
    <xf numFmtId="2" fontId="50" fillId="0" borderId="52" xfId="58" applyNumberFormat="1" applyFont="1" applyBorder="1" applyAlignment="1">
      <alignment horizontal="center"/>
    </xf>
    <xf numFmtId="164" fontId="50" fillId="0" borderId="48" xfId="58" applyNumberFormat="1" applyFont="1" applyBorder="1" applyAlignment="1">
      <alignment horizontal="center"/>
    </xf>
    <xf numFmtId="164" fontId="50" fillId="0" borderId="0" xfId="58" applyNumberFormat="1" applyFont="1" applyFill="1" applyBorder="1" applyAlignment="1">
      <alignment horizontal="center"/>
    </xf>
    <xf numFmtId="164" fontId="50" fillId="0" borderId="53" xfId="58" applyNumberFormat="1" applyFont="1" applyBorder="1" applyAlignment="1">
      <alignment horizontal="center"/>
    </xf>
    <xf numFmtId="0" fontId="50" fillId="0" borderId="0" xfId="58" applyFont="1" applyFill="1" applyBorder="1" applyAlignment="1">
      <alignment horizontal="center"/>
    </xf>
    <xf numFmtId="0" fontId="50" fillId="0" borderId="52" xfId="58" applyFont="1" applyBorder="1" applyAlignment="1">
      <alignment horizontal="center"/>
    </xf>
    <xf numFmtId="0" fontId="50" fillId="0" borderId="0" xfId="58" applyFont="1" applyBorder="1" applyAlignment="1">
      <alignment horizontal="center"/>
    </xf>
    <xf numFmtId="0" fontId="50" fillId="0" borderId="48" xfId="58" applyFont="1" applyBorder="1" applyAlignment="1">
      <alignment horizontal="center"/>
    </xf>
    <xf numFmtId="0" fontId="50" fillId="0" borderId="0" xfId="58" applyFont="1" applyBorder="1"/>
    <xf numFmtId="0" fontId="50" fillId="0" borderId="52" xfId="58" applyFont="1" applyBorder="1"/>
    <xf numFmtId="0" fontId="50" fillId="0" borderId="53" xfId="58" applyFont="1" applyBorder="1"/>
    <xf numFmtId="0" fontId="50" fillId="0" borderId="33" xfId="58" applyFont="1" applyFill="1" applyBorder="1"/>
    <xf numFmtId="164" fontId="50" fillId="0" borderId="10" xfId="58" applyNumberFormat="1" applyFont="1" applyBorder="1" applyAlignment="1">
      <alignment horizontal="center"/>
    </xf>
    <xf numFmtId="164" fontId="50" fillId="0" borderId="54" xfId="58" applyNumberFormat="1" applyFont="1" applyBorder="1" applyAlignment="1">
      <alignment horizontal="center"/>
    </xf>
    <xf numFmtId="1" fontId="50" fillId="0" borderId="10" xfId="58" applyNumberFormat="1" applyFont="1" applyBorder="1" applyAlignment="1">
      <alignment horizontal="center"/>
    </xf>
    <xf numFmtId="1" fontId="50" fillId="0" borderId="33" xfId="58" applyNumberFormat="1" applyFont="1" applyBorder="1" applyAlignment="1">
      <alignment horizontal="center"/>
    </xf>
    <xf numFmtId="0" fontId="50" fillId="0" borderId="10" xfId="58" applyFont="1" applyBorder="1" applyAlignment="1">
      <alignment horizontal="center"/>
    </xf>
    <xf numFmtId="2" fontId="50" fillId="0" borderId="10" xfId="58" applyNumberFormat="1" applyFont="1" applyBorder="1" applyAlignment="1">
      <alignment horizontal="center"/>
    </xf>
    <xf numFmtId="2" fontId="50" fillId="0" borderId="54" xfId="58" applyNumberFormat="1" applyFont="1" applyBorder="1" applyAlignment="1">
      <alignment horizontal="center"/>
    </xf>
    <xf numFmtId="164" fontId="50" fillId="0" borderId="33" xfId="58" applyNumberFormat="1" applyFont="1" applyBorder="1" applyAlignment="1">
      <alignment horizontal="center"/>
    </xf>
    <xf numFmtId="0" fontId="50" fillId="0" borderId="33" xfId="58" applyFont="1" applyBorder="1" applyAlignment="1">
      <alignment horizontal="center"/>
    </xf>
    <xf numFmtId="0" fontId="50" fillId="0" borderId="10" xfId="58" applyFont="1" applyBorder="1"/>
    <xf numFmtId="0" fontId="50" fillId="0" borderId="54" xfId="58" applyFont="1" applyBorder="1"/>
    <xf numFmtId="0" fontId="9" fillId="0" borderId="48" xfId="58" applyBorder="1"/>
    <xf numFmtId="164" fontId="9" fillId="0" borderId="0" xfId="58" applyNumberFormat="1" applyFont="1" applyBorder="1" applyAlignment="1">
      <alignment horizontal="center"/>
    </xf>
    <xf numFmtId="164" fontId="9" fillId="0" borderId="52" xfId="58" applyNumberFormat="1" applyFont="1" applyBorder="1" applyAlignment="1">
      <alignment horizontal="center"/>
    </xf>
    <xf numFmtId="1" fontId="9" fillId="0" borderId="0" xfId="58" applyNumberFormat="1" applyFont="1" applyBorder="1" applyAlignment="1">
      <alignment horizontal="center"/>
    </xf>
    <xf numFmtId="1" fontId="9" fillId="0" borderId="0" xfId="58" applyNumberFormat="1" applyFont="1" applyFill="1" applyBorder="1" applyAlignment="1">
      <alignment horizontal="center"/>
    </xf>
    <xf numFmtId="1" fontId="9" fillId="0" borderId="48" xfId="58" applyNumberFormat="1" applyFont="1" applyBorder="1" applyAlignment="1">
      <alignment horizontal="center"/>
    </xf>
    <xf numFmtId="0" fontId="9" fillId="0" borderId="53" xfId="58" applyFont="1" applyBorder="1" applyAlignment="1">
      <alignment horizontal="center"/>
    </xf>
    <xf numFmtId="2" fontId="9" fillId="0" borderId="0" xfId="58" applyNumberFormat="1" applyFont="1" applyBorder="1" applyAlignment="1">
      <alignment horizontal="center"/>
    </xf>
    <xf numFmtId="2" fontId="9" fillId="0" borderId="52" xfId="58" applyNumberFormat="1" applyFont="1" applyBorder="1" applyAlignment="1">
      <alignment horizontal="center"/>
    </xf>
    <xf numFmtId="164" fontId="9" fillId="0" borderId="48" xfId="58" applyNumberFormat="1" applyFont="1" applyBorder="1" applyAlignment="1">
      <alignment horizontal="center"/>
    </xf>
    <xf numFmtId="164" fontId="9" fillId="0" borderId="0" xfId="58" applyNumberFormat="1" applyFont="1" applyFill="1" applyBorder="1" applyAlignment="1">
      <alignment horizontal="center"/>
    </xf>
    <xf numFmtId="164" fontId="9" fillId="0" borderId="53" xfId="58" applyNumberFormat="1" applyFont="1" applyBorder="1" applyAlignment="1">
      <alignment horizontal="center"/>
    </xf>
    <xf numFmtId="0" fontId="9" fillId="0" borderId="0" xfId="58" applyFont="1" applyFill="1" applyBorder="1" applyAlignment="1">
      <alignment horizontal="center"/>
    </xf>
    <xf numFmtId="0" fontId="9" fillId="0" borderId="52" xfId="58" applyFont="1" applyBorder="1" applyAlignment="1">
      <alignment horizontal="center"/>
    </xf>
    <xf numFmtId="0" fontId="9" fillId="0" borderId="0" xfId="58" applyFont="1" applyBorder="1" applyAlignment="1">
      <alignment horizontal="center"/>
    </xf>
    <xf numFmtId="0" fontId="9" fillId="0" borderId="48" xfId="58" applyFont="1" applyBorder="1" applyAlignment="1">
      <alignment horizontal="center"/>
    </xf>
    <xf numFmtId="0" fontId="9" fillId="0" borderId="0" xfId="58" applyFont="1" applyBorder="1"/>
    <xf numFmtId="0" fontId="9" fillId="0" borderId="52" xfId="58" applyFont="1" applyBorder="1"/>
    <xf numFmtId="0" fontId="9" fillId="0" borderId="53" xfId="58" applyFont="1" applyBorder="1"/>
    <xf numFmtId="0" fontId="9" fillId="0" borderId="33" xfId="58" applyBorder="1"/>
    <xf numFmtId="164" fontId="9" fillId="0" borderId="10" xfId="58" applyNumberFormat="1" applyFont="1" applyBorder="1" applyAlignment="1">
      <alignment horizontal="center"/>
    </xf>
    <xf numFmtId="164" fontId="9" fillId="0" borderId="54" xfId="58" applyNumberFormat="1" applyFont="1" applyBorder="1" applyAlignment="1">
      <alignment horizontal="center"/>
    </xf>
    <xf numFmtId="1" fontId="9" fillId="0" borderId="10" xfId="58" applyNumberFormat="1" applyFont="1" applyBorder="1" applyAlignment="1">
      <alignment horizontal="center"/>
    </xf>
    <xf numFmtId="1" fontId="9" fillId="0" borderId="10" xfId="58" applyNumberFormat="1" applyFont="1" applyFill="1" applyBorder="1" applyAlignment="1">
      <alignment horizontal="center"/>
    </xf>
    <xf numFmtId="1" fontId="9" fillId="0" borderId="33" xfId="58" applyNumberFormat="1" applyFont="1" applyBorder="1" applyAlignment="1">
      <alignment horizontal="center"/>
    </xf>
    <xf numFmtId="0" fontId="9" fillId="0" borderId="24" xfId="58" applyFont="1" applyBorder="1" applyAlignment="1">
      <alignment horizontal="center"/>
    </xf>
    <xf numFmtId="2" fontId="9" fillId="0" borderId="10" xfId="58" applyNumberFormat="1" applyFont="1" applyBorder="1" applyAlignment="1">
      <alignment horizontal="center"/>
    </xf>
    <xf numFmtId="2" fontId="9" fillId="0" borderId="54" xfId="58" applyNumberFormat="1" applyFont="1" applyBorder="1" applyAlignment="1">
      <alignment horizontal="center"/>
    </xf>
    <xf numFmtId="164" fontId="9" fillId="0" borderId="33" xfId="58" applyNumberFormat="1" applyFont="1" applyBorder="1" applyAlignment="1">
      <alignment horizontal="center"/>
    </xf>
    <xf numFmtId="164" fontId="9" fillId="0" borderId="10" xfId="58" applyNumberFormat="1" applyFont="1" applyFill="1" applyBorder="1" applyAlignment="1">
      <alignment horizontal="center"/>
    </xf>
    <xf numFmtId="164" fontId="9" fillId="0" borderId="24" xfId="58" applyNumberFormat="1" applyFont="1" applyBorder="1" applyAlignment="1">
      <alignment horizontal="center"/>
    </xf>
    <xf numFmtId="0" fontId="9" fillId="0" borderId="10" xfId="58" applyFont="1" applyBorder="1" applyAlignment="1">
      <alignment horizontal="center"/>
    </xf>
    <xf numFmtId="0" fontId="9" fillId="0" borderId="10" xfId="58" applyFont="1" applyFill="1" applyBorder="1" applyAlignment="1">
      <alignment horizontal="center"/>
    </xf>
    <xf numFmtId="0" fontId="9" fillId="0" borderId="54" xfId="58" applyFont="1" applyBorder="1" applyAlignment="1">
      <alignment horizontal="center"/>
    </xf>
    <xf numFmtId="0" fontId="9" fillId="0" borderId="33" xfId="58" applyFont="1" applyBorder="1" applyAlignment="1">
      <alignment horizontal="center"/>
    </xf>
    <xf numFmtId="0" fontId="9" fillId="0" borderId="10" xfId="58" applyFont="1" applyBorder="1"/>
    <xf numFmtId="0" fontId="9" fillId="0" borderId="54" xfId="58" applyFont="1" applyBorder="1"/>
    <xf numFmtId="0" fontId="9" fillId="0" borderId="0" xfId="58" applyFont="1"/>
    <xf numFmtId="164" fontId="49" fillId="0" borderId="0" xfId="58" applyNumberFormat="1" applyFont="1" applyAlignment="1">
      <alignment horizontal="center" vertical="center"/>
    </xf>
    <xf numFmtId="164" fontId="49" fillId="0" borderId="0" xfId="58" applyNumberFormat="1" applyFont="1" applyFill="1" applyBorder="1" applyAlignment="1">
      <alignment horizontal="center" vertical="center"/>
    </xf>
    <xf numFmtId="0" fontId="49" fillId="0" borderId="57" xfId="58" applyFont="1" applyBorder="1" applyAlignment="1">
      <alignment horizontal="center" vertical="center"/>
    </xf>
    <xf numFmtId="0" fontId="49" fillId="0" borderId="0" xfId="58" applyFont="1" applyAlignment="1">
      <alignment horizontal="center" vertical="center"/>
    </xf>
    <xf numFmtId="1" fontId="49" fillId="0" borderId="0" xfId="58" applyNumberFormat="1" applyFont="1" applyFill="1" applyBorder="1" applyAlignment="1">
      <alignment horizontal="center" vertical="center"/>
    </xf>
    <xf numFmtId="164" fontId="49" fillId="0" borderId="44" xfId="58" applyNumberFormat="1" applyFont="1" applyBorder="1" applyAlignment="1">
      <alignment horizontal="center" vertical="center"/>
    </xf>
    <xf numFmtId="2" fontId="49" fillId="0" borderId="57" xfId="58" applyNumberFormat="1" applyFont="1" applyBorder="1" applyAlignment="1">
      <alignment horizontal="center" vertical="center"/>
    </xf>
    <xf numFmtId="2" fontId="49" fillId="0" borderId="0" xfId="58" applyNumberFormat="1" applyFont="1" applyAlignment="1">
      <alignment horizontal="center" vertical="center"/>
    </xf>
    <xf numFmtId="2" fontId="49" fillId="0" borderId="0" xfId="58" applyNumberFormat="1" applyFont="1" applyFill="1" applyBorder="1" applyAlignment="1">
      <alignment horizontal="center" vertical="center"/>
    </xf>
    <xf numFmtId="164" fontId="49" fillId="0" borderId="57" xfId="58" applyNumberFormat="1" applyFont="1" applyBorder="1" applyAlignment="1">
      <alignment horizontal="center" vertical="center"/>
    </xf>
    <xf numFmtId="1" fontId="49" fillId="0" borderId="57" xfId="58" applyNumberFormat="1" applyFont="1" applyBorder="1" applyAlignment="1">
      <alignment horizontal="center" vertical="center"/>
    </xf>
    <xf numFmtId="1" fontId="49" fillId="0" borderId="0" xfId="58" applyNumberFormat="1" applyFont="1" applyAlignment="1">
      <alignment horizontal="center" vertical="center"/>
    </xf>
    <xf numFmtId="0" fontId="50" fillId="0" borderId="44" xfId="58" applyFont="1" applyBorder="1"/>
    <xf numFmtId="1" fontId="50" fillId="0" borderId="24" xfId="58" applyNumberFormat="1" applyFont="1" applyBorder="1" applyAlignment="1">
      <alignment horizontal="center"/>
    </xf>
    <xf numFmtId="164" fontId="50" fillId="0" borderId="15" xfId="58" applyNumberFormat="1" applyFont="1" applyBorder="1" applyAlignment="1">
      <alignment horizontal="center"/>
    </xf>
    <xf numFmtId="0" fontId="50" fillId="0" borderId="24" xfId="58" applyFont="1" applyBorder="1" applyAlignment="1">
      <alignment horizontal="center"/>
    </xf>
    <xf numFmtId="164" fontId="50" fillId="0" borderId="24" xfId="58" applyNumberFormat="1" applyFont="1" applyBorder="1" applyAlignment="1">
      <alignment horizontal="center"/>
    </xf>
    <xf numFmtId="0" fontId="50" fillId="0" borderId="15" xfId="58" applyFont="1" applyBorder="1"/>
    <xf numFmtId="0" fontId="9" fillId="0" borderId="48" xfId="58" applyFont="1" applyBorder="1"/>
    <xf numFmtId="0" fontId="49" fillId="0" borderId="53" xfId="58" applyFont="1" applyBorder="1" applyAlignment="1">
      <alignment horizontal="center" vertical="center"/>
    </xf>
    <xf numFmtId="164" fontId="49" fillId="0" borderId="39" xfId="58" applyNumberFormat="1" applyFont="1" applyBorder="1" applyAlignment="1">
      <alignment horizontal="center" vertical="center"/>
    </xf>
    <xf numFmtId="2" fontId="49" fillId="0" borderId="53" xfId="58" applyNumberFormat="1" applyFont="1" applyBorder="1" applyAlignment="1">
      <alignment horizontal="center" vertical="center"/>
    </xf>
    <xf numFmtId="164" fontId="49" fillId="0" borderId="53" xfId="58" applyNumberFormat="1" applyFont="1" applyBorder="1" applyAlignment="1">
      <alignment horizontal="center" vertical="center"/>
    </xf>
    <xf numFmtId="1" fontId="49" fillId="0" borderId="53" xfId="58" applyNumberFormat="1" applyFont="1" applyBorder="1" applyAlignment="1">
      <alignment horizontal="center" vertical="center"/>
    </xf>
    <xf numFmtId="0" fontId="9" fillId="0" borderId="39" xfId="58" applyFont="1" applyBorder="1"/>
    <xf numFmtId="1" fontId="9" fillId="0" borderId="53" xfId="58" applyNumberFormat="1" applyFont="1" applyFill="1" applyBorder="1" applyAlignment="1">
      <alignment horizontal="center"/>
    </xf>
    <xf numFmtId="164" fontId="9" fillId="0" borderId="39" xfId="58" applyNumberFormat="1" applyFont="1" applyBorder="1" applyAlignment="1">
      <alignment horizontal="center"/>
    </xf>
    <xf numFmtId="164" fontId="9" fillId="0" borderId="39" xfId="58" applyNumberFormat="1" applyFont="1" applyFill="1" applyBorder="1" applyAlignment="1">
      <alignment horizontal="center"/>
    </xf>
    <xf numFmtId="164" fontId="9" fillId="0" borderId="53" xfId="58" applyNumberFormat="1" applyFont="1" applyFill="1" applyBorder="1" applyAlignment="1">
      <alignment horizontal="center"/>
    </xf>
    <xf numFmtId="0" fontId="9" fillId="0" borderId="53" xfId="58" applyFont="1" applyFill="1" applyBorder="1" applyAlignment="1">
      <alignment horizontal="center"/>
    </xf>
    <xf numFmtId="0" fontId="9" fillId="0" borderId="49" xfId="58" applyFont="1" applyBorder="1"/>
    <xf numFmtId="164" fontId="9" fillId="0" borderId="40" xfId="58" applyNumberFormat="1" applyFont="1" applyBorder="1" applyAlignment="1">
      <alignment horizontal="center"/>
    </xf>
    <xf numFmtId="164" fontId="49" fillId="0" borderId="40" xfId="58" applyNumberFormat="1" applyFont="1" applyFill="1" applyBorder="1" applyAlignment="1">
      <alignment horizontal="center" vertical="center"/>
    </xf>
    <xf numFmtId="1" fontId="9" fillId="0" borderId="27" xfId="58" applyNumberFormat="1" applyFont="1" applyBorder="1" applyAlignment="1">
      <alignment horizontal="center"/>
    </xf>
    <xf numFmtId="1" fontId="9" fillId="0" borderId="40" xfId="58" applyNumberFormat="1" applyFont="1" applyFill="1" applyBorder="1" applyAlignment="1">
      <alignment horizontal="center"/>
    </xf>
    <xf numFmtId="1" fontId="49" fillId="0" borderId="40" xfId="58" applyNumberFormat="1" applyFont="1" applyFill="1" applyBorder="1" applyAlignment="1">
      <alignment horizontal="center" vertical="center"/>
    </xf>
    <xf numFmtId="164" fontId="9" fillId="0" borderId="41" xfId="58" applyNumberFormat="1" applyFont="1" applyBorder="1" applyAlignment="1">
      <alignment horizontal="center"/>
    </xf>
    <xf numFmtId="0" fontId="9" fillId="0" borderId="27" xfId="58" applyFont="1" applyBorder="1" applyAlignment="1">
      <alignment horizontal="center"/>
    </xf>
    <xf numFmtId="2" fontId="9" fillId="0" borderId="40" xfId="58" applyNumberFormat="1" applyFont="1" applyBorder="1" applyAlignment="1">
      <alignment horizontal="center"/>
    </xf>
    <xf numFmtId="2" fontId="49" fillId="0" borderId="40" xfId="58" applyNumberFormat="1" applyFont="1" applyFill="1" applyBorder="1" applyAlignment="1">
      <alignment horizontal="center" vertical="center"/>
    </xf>
    <xf numFmtId="164" fontId="9" fillId="0" borderId="27" xfId="58" applyNumberFormat="1" applyFont="1" applyBorder="1" applyAlignment="1">
      <alignment horizontal="center"/>
    </xf>
    <xf numFmtId="164" fontId="9" fillId="0" borderId="40" xfId="58" applyNumberFormat="1" applyFont="1" applyFill="1" applyBorder="1" applyAlignment="1">
      <alignment horizontal="center"/>
    </xf>
    <xf numFmtId="0" fontId="9" fillId="0" borderId="40" xfId="58" applyFont="1" applyFill="1" applyBorder="1" applyAlignment="1">
      <alignment horizontal="center"/>
    </xf>
    <xf numFmtId="0" fontId="9" fillId="0" borderId="15" xfId="58" applyFont="1" applyBorder="1"/>
    <xf numFmtId="164" fontId="9" fillId="0" borderId="0" xfId="58" applyNumberFormat="1" applyAlignment="1">
      <alignment horizontal="center" vertical="center"/>
    </xf>
    <xf numFmtId="1" fontId="9" fillId="0" borderId="0" xfId="58" applyNumberFormat="1" applyAlignment="1">
      <alignment horizontal="center" vertical="center"/>
    </xf>
    <xf numFmtId="2" fontId="50" fillId="0" borderId="24" xfId="58" applyNumberFormat="1" applyFont="1" applyBorder="1" applyAlignment="1">
      <alignment horizontal="center"/>
    </xf>
    <xf numFmtId="164" fontId="49" fillId="0" borderId="40" xfId="58" applyNumberFormat="1" applyFont="1" applyBorder="1" applyAlignment="1">
      <alignment horizontal="center" vertical="center"/>
    </xf>
    <xf numFmtId="0" fontId="9" fillId="0" borderId="40" xfId="58" applyFont="1" applyBorder="1"/>
    <xf numFmtId="1" fontId="49" fillId="0" borderId="27" xfId="58" applyNumberFormat="1" applyFont="1" applyBorder="1" applyAlignment="1">
      <alignment horizontal="center" vertical="center"/>
    </xf>
    <xf numFmtId="0" fontId="49" fillId="0" borderId="40" xfId="58" applyFont="1" applyBorder="1" applyAlignment="1">
      <alignment horizontal="center" vertical="center"/>
    </xf>
    <xf numFmtId="164" fontId="49" fillId="0" borderId="41" xfId="58" applyNumberFormat="1" applyFont="1" applyBorder="1" applyAlignment="1">
      <alignment horizontal="center" vertical="center"/>
    </xf>
    <xf numFmtId="2" fontId="49" fillId="0" borderId="27" xfId="58" applyNumberFormat="1" applyFont="1" applyBorder="1" applyAlignment="1">
      <alignment horizontal="center" vertical="center"/>
    </xf>
    <xf numFmtId="2" fontId="49" fillId="0" borderId="40" xfId="58" applyNumberFormat="1" applyFont="1" applyBorder="1" applyAlignment="1">
      <alignment horizontal="center" vertical="center"/>
    </xf>
    <xf numFmtId="164" fontId="49" fillId="0" borderId="27" xfId="58" applyNumberFormat="1" applyFont="1" applyBorder="1" applyAlignment="1">
      <alignment horizontal="center" vertical="center"/>
    </xf>
    <xf numFmtId="1" fontId="49" fillId="0" borderId="40" xfId="58" applyNumberFormat="1" applyFont="1" applyBorder="1" applyAlignment="1">
      <alignment horizontal="center" vertical="center"/>
    </xf>
    <xf numFmtId="0" fontId="9" fillId="0" borderId="41" xfId="58" applyFont="1" applyBorder="1"/>
    <xf numFmtId="0" fontId="9" fillId="0" borderId="58" xfId="58" applyFont="1" applyBorder="1"/>
    <xf numFmtId="0" fontId="9" fillId="0" borderId="27" xfId="58" applyFont="1" applyBorder="1"/>
    <xf numFmtId="1" fontId="20" fillId="20" borderId="14" xfId="28" applyNumberFormat="1" applyFont="1" applyFill="1" applyBorder="1" applyAlignment="1">
      <alignment horizontal="center" vertical="center"/>
    </xf>
    <xf numFmtId="164" fontId="20" fillId="20" borderId="24" xfId="28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/>
    </xf>
    <xf numFmtId="0" fontId="38" fillId="19" borderId="12" xfId="28" applyFont="1" applyFill="1" applyBorder="1" applyAlignment="1">
      <alignment horizontal="center" vertical="center"/>
    </xf>
    <xf numFmtId="0" fontId="38" fillId="12" borderId="16" xfId="28" applyFont="1" applyFill="1" applyBorder="1" applyAlignment="1">
      <alignment horizontal="left" vertical="center"/>
    </xf>
    <xf numFmtId="0" fontId="38" fillId="14" borderId="13" xfId="28" applyFont="1" applyFill="1" applyBorder="1" applyAlignment="1">
      <alignment horizontal="left" vertical="center"/>
    </xf>
    <xf numFmtId="0" fontId="20" fillId="0" borderId="16" xfId="28" applyFont="1" applyFill="1" applyBorder="1" applyAlignment="1">
      <alignment horizontal="center" vertical="center"/>
    </xf>
    <xf numFmtId="0" fontId="59" fillId="0" borderId="11" xfId="28" applyFont="1" applyFill="1" applyBorder="1" applyAlignment="1">
      <alignment horizontal="left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 wrapText="1"/>
    </xf>
    <xf numFmtId="1" fontId="43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40" xfId="28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54" fillId="0" borderId="0" xfId="58" applyFont="1" applyBorder="1"/>
    <xf numFmtId="0" fontId="19" fillId="0" borderId="22" xfId="0" applyFont="1" applyBorder="1"/>
    <xf numFmtId="16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64" fontId="19" fillId="0" borderId="31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64" fontId="60" fillId="0" borderId="16" xfId="28" applyNumberFormat="1" applyFont="1" applyBorder="1" applyAlignment="1">
      <alignment horizontal="center" vertical="center"/>
    </xf>
    <xf numFmtId="2" fontId="60" fillId="0" borderId="16" xfId="28" applyNumberFormat="1" applyFont="1" applyBorder="1" applyAlignment="1">
      <alignment horizontal="center" vertical="center"/>
    </xf>
    <xf numFmtId="1" fontId="60" fillId="0" borderId="16" xfId="28" applyNumberFormat="1" applyFont="1" applyBorder="1" applyAlignment="1">
      <alignment horizontal="center" vertical="center"/>
    </xf>
    <xf numFmtId="1" fontId="60" fillId="0" borderId="27" xfId="28" applyNumberFormat="1" applyFont="1" applyBorder="1" applyAlignment="1">
      <alignment horizontal="center" vertical="center"/>
    </xf>
    <xf numFmtId="164" fontId="60" fillId="0" borderId="30" xfId="28" applyNumberFormat="1" applyFont="1" applyBorder="1" applyAlignment="1">
      <alignment horizontal="center" vertical="center"/>
    </xf>
    <xf numFmtId="164" fontId="19" fillId="14" borderId="21" xfId="28" applyNumberFormat="1" applyFont="1" applyFill="1" applyBorder="1" applyAlignment="1">
      <alignment horizontal="center" vertical="center"/>
    </xf>
    <xf numFmtId="2" fontId="60" fillId="0" borderId="16" xfId="28" applyNumberFormat="1" applyFont="1" applyBorder="1" applyAlignment="1">
      <alignment horizontal="center" vertical="center" wrapText="1"/>
    </xf>
    <xf numFmtId="2" fontId="19" fillId="0" borderId="16" xfId="28" applyNumberFormat="1" applyFont="1" applyBorder="1" applyAlignment="1">
      <alignment horizontal="center" vertical="center" wrapText="1"/>
    </xf>
    <xf numFmtId="1" fontId="60" fillId="0" borderId="30" xfId="28" applyNumberFormat="1" applyFont="1" applyBorder="1" applyAlignment="1">
      <alignment horizontal="center" vertical="center"/>
    </xf>
    <xf numFmtId="164" fontId="60" fillId="0" borderId="12" xfId="28" applyNumberFormat="1" applyFont="1" applyBorder="1" applyAlignment="1">
      <alignment horizontal="center" vertical="center"/>
    </xf>
    <xf numFmtId="2" fontId="60" fillId="0" borderId="12" xfId="28" applyNumberFormat="1" applyFont="1" applyBorder="1" applyAlignment="1">
      <alignment horizontal="center" vertical="center"/>
    </xf>
    <xf numFmtId="1" fontId="60" fillId="0" borderId="12" xfId="28" applyNumberFormat="1" applyFont="1" applyBorder="1" applyAlignment="1">
      <alignment horizontal="center" vertical="center"/>
    </xf>
    <xf numFmtId="1" fontId="60" fillId="0" borderId="21" xfId="28" applyNumberFormat="1" applyFont="1" applyBorder="1" applyAlignment="1">
      <alignment horizontal="center" vertical="center"/>
    </xf>
    <xf numFmtId="164" fontId="60" fillId="0" borderId="26" xfId="28" applyNumberFormat="1" applyFont="1" applyBorder="1" applyAlignment="1">
      <alignment horizontal="center" vertical="center"/>
    </xf>
    <xf numFmtId="164" fontId="19" fillId="13" borderId="21" xfId="28" applyNumberFormat="1" applyFont="1" applyFill="1" applyBorder="1" applyAlignment="1">
      <alignment horizontal="center" vertical="center"/>
    </xf>
    <xf numFmtId="164" fontId="60" fillId="0" borderId="28" xfId="28" applyNumberFormat="1" applyFont="1" applyBorder="1" applyAlignment="1">
      <alignment horizontal="center" vertical="center"/>
    </xf>
    <xf numFmtId="2" fontId="60" fillId="0" borderId="12" xfId="28" applyNumberFormat="1" applyFont="1" applyBorder="1" applyAlignment="1">
      <alignment horizontal="center" vertical="center" wrapText="1"/>
    </xf>
    <xf numFmtId="2" fontId="19" fillId="0" borderId="12" xfId="28" applyNumberFormat="1" applyFont="1" applyBorder="1" applyAlignment="1">
      <alignment horizontal="center" vertical="center" wrapText="1"/>
    </xf>
    <xf numFmtId="1" fontId="60" fillId="0" borderId="28" xfId="28" applyNumberFormat="1" applyFont="1" applyBorder="1" applyAlignment="1">
      <alignment horizontal="center" vertical="center"/>
    </xf>
    <xf numFmtId="164" fontId="60" fillId="0" borderId="13" xfId="28" applyNumberFormat="1" applyFont="1" applyBorder="1" applyAlignment="1">
      <alignment horizontal="center" vertical="center"/>
    </xf>
    <xf numFmtId="2" fontId="60" fillId="0" borderId="13" xfId="28" applyNumberFormat="1" applyFont="1" applyBorder="1" applyAlignment="1">
      <alignment horizontal="center" vertical="center"/>
    </xf>
    <xf numFmtId="1" fontId="60" fillId="0" borderId="13" xfId="28" applyNumberFormat="1" applyFont="1" applyBorder="1" applyAlignment="1">
      <alignment horizontal="center" vertical="center"/>
    </xf>
    <xf numFmtId="1" fontId="60" fillId="0" borderId="20" xfId="28" applyNumberFormat="1" applyFont="1" applyBorder="1" applyAlignment="1">
      <alignment horizontal="center" vertical="center"/>
    </xf>
    <xf numFmtId="164" fontId="60" fillId="0" borderId="31" xfId="28" applyNumberFormat="1" applyFont="1" applyBorder="1" applyAlignment="1">
      <alignment horizontal="center" vertical="center"/>
    </xf>
    <xf numFmtId="2" fontId="60" fillId="0" borderId="13" xfId="28" applyNumberFormat="1" applyFont="1" applyBorder="1" applyAlignment="1">
      <alignment horizontal="center" vertical="center" wrapText="1"/>
    </xf>
    <xf numFmtId="2" fontId="19" fillId="0" borderId="13" xfId="28" applyNumberFormat="1" applyFont="1" applyBorder="1" applyAlignment="1">
      <alignment horizontal="center" vertical="center" wrapText="1"/>
    </xf>
    <xf numFmtId="1" fontId="60" fillId="0" borderId="31" xfId="28" applyNumberFormat="1" applyFont="1" applyBorder="1" applyAlignment="1">
      <alignment horizontal="center" vertical="center"/>
    </xf>
    <xf numFmtId="164" fontId="21" fillId="16" borderId="14" xfId="28" applyNumberFormat="1" applyFont="1" applyFill="1" applyBorder="1" applyAlignment="1">
      <alignment horizontal="center" vertical="center"/>
    </xf>
    <xf numFmtId="1" fontId="21" fillId="16" borderId="14" xfId="28" applyNumberFormat="1" applyFont="1" applyFill="1" applyBorder="1" applyAlignment="1">
      <alignment horizontal="center" vertical="center"/>
    </xf>
    <xf numFmtId="1" fontId="21" fillId="16" borderId="24" xfId="28" applyNumberFormat="1" applyFont="1" applyFill="1" applyBorder="1" applyAlignment="1">
      <alignment horizontal="center" vertical="center"/>
    </xf>
    <xf numFmtId="164" fontId="21" fillId="16" borderId="32" xfId="28" applyNumberFormat="1" applyFont="1" applyFill="1" applyBorder="1" applyAlignment="1">
      <alignment horizontal="center" vertical="center"/>
    </xf>
    <xf numFmtId="2" fontId="21" fillId="16" borderId="14" xfId="28" applyNumberFormat="1" applyFont="1" applyFill="1" applyBorder="1" applyAlignment="1">
      <alignment horizontal="center" vertical="center"/>
    </xf>
    <xf numFmtId="164" fontId="21" fillId="16" borderId="24" xfId="28" applyNumberFormat="1" applyFont="1" applyFill="1" applyBorder="1" applyAlignment="1">
      <alignment horizontal="center" vertical="center"/>
    </xf>
    <xf numFmtId="1" fontId="20" fillId="16" borderId="14" xfId="28" applyNumberFormat="1" applyFont="1" applyFill="1" applyBorder="1" applyAlignment="1">
      <alignment horizontal="center" vertical="center"/>
    </xf>
    <xf numFmtId="164" fontId="20" fillId="16" borderId="24" xfId="28" applyNumberFormat="1" applyFont="1" applyFill="1" applyBorder="1" applyAlignment="1">
      <alignment horizontal="center" vertical="center"/>
    </xf>
    <xf numFmtId="1" fontId="21" fillId="16" borderId="32" xfId="28" applyNumberFormat="1" applyFont="1" applyFill="1" applyBorder="1" applyAlignment="1">
      <alignment horizontal="center" vertical="center"/>
    </xf>
    <xf numFmtId="2" fontId="60" fillId="0" borderId="11" xfId="28" applyNumberFormat="1" applyFont="1" applyFill="1" applyBorder="1" applyAlignment="1">
      <alignment horizontal="fill" vertical="center"/>
    </xf>
    <xf numFmtId="1" fontId="60" fillId="0" borderId="11" xfId="28" applyNumberFormat="1" applyFont="1" applyFill="1" applyBorder="1" applyAlignment="1">
      <alignment horizontal="fill" vertical="center"/>
    </xf>
    <xf numFmtId="164" fontId="60" fillId="0" borderId="11" xfId="28" applyNumberFormat="1" applyFont="1" applyFill="1" applyBorder="1" applyAlignment="1">
      <alignment horizontal="fill" vertical="center"/>
    </xf>
    <xf numFmtId="0" fontId="60" fillId="0" borderId="11" xfId="28" applyFont="1" applyFill="1" applyBorder="1" applyAlignment="1">
      <alignment horizontal="fill" vertical="center"/>
    </xf>
    <xf numFmtId="2" fontId="19" fillId="0" borderId="11" xfId="28" applyNumberFormat="1" applyFont="1" applyFill="1" applyBorder="1" applyAlignment="1">
      <alignment horizontal="fill" vertical="center"/>
    </xf>
    <xf numFmtId="2" fontId="19" fillId="25" borderId="12" xfId="28" applyNumberFormat="1" applyFont="1" applyFill="1" applyBorder="1" applyAlignment="1">
      <alignment horizontal="center" vertical="center" wrapText="1"/>
    </xf>
    <xf numFmtId="164" fontId="60" fillId="0" borderId="12" xfId="28" applyNumberFormat="1" applyFont="1" applyFill="1" applyBorder="1" applyAlignment="1">
      <alignment horizontal="center" vertical="center"/>
    </xf>
    <xf numFmtId="164" fontId="60" fillId="0" borderId="13" xfId="28" applyNumberFormat="1" applyFont="1" applyFill="1" applyBorder="1" applyAlignment="1">
      <alignment horizontal="center" vertical="center"/>
    </xf>
    <xf numFmtId="1" fontId="60" fillId="0" borderId="13" xfId="28" applyNumberFormat="1" applyFont="1" applyFill="1" applyBorder="1" applyAlignment="1">
      <alignment horizontal="center" vertical="center"/>
    </xf>
    <xf numFmtId="1" fontId="60" fillId="0" borderId="20" xfId="28" applyNumberFormat="1" applyFont="1" applyFill="1" applyBorder="1" applyAlignment="1">
      <alignment horizontal="center" vertical="center"/>
    </xf>
    <xf numFmtId="164" fontId="60" fillId="0" borderId="31" xfId="28" applyNumberFormat="1" applyFont="1" applyFill="1" applyBorder="1" applyAlignment="1">
      <alignment horizontal="center" vertical="center"/>
    </xf>
    <xf numFmtId="2" fontId="60" fillId="0" borderId="13" xfId="28" applyNumberFormat="1" applyFont="1" applyFill="1" applyBorder="1" applyAlignment="1">
      <alignment horizontal="center" vertical="center"/>
    </xf>
    <xf numFmtId="1" fontId="60" fillId="0" borderId="31" xfId="28" applyNumberFormat="1" applyFont="1" applyFill="1" applyBorder="1" applyAlignment="1">
      <alignment horizontal="center" vertical="center"/>
    </xf>
    <xf numFmtId="0" fontId="47" fillId="16" borderId="12" xfId="0" applyFont="1" applyFill="1" applyBorder="1" applyAlignment="1">
      <alignment horizontal="left"/>
    </xf>
    <xf numFmtId="0" fontId="19" fillId="16" borderId="12" xfId="0" applyFont="1" applyFill="1" applyBorder="1" applyAlignment="1">
      <alignment horizontal="center" vertical="center"/>
    </xf>
    <xf numFmtId="0" fontId="19" fillId="16" borderId="21" xfId="0" applyFont="1" applyFill="1" applyBorder="1" applyAlignment="1">
      <alignment horizontal="center" vertical="center"/>
    </xf>
    <xf numFmtId="0" fontId="47" fillId="16" borderId="28" xfId="0" applyFont="1" applyFill="1" applyBorder="1" applyAlignment="1">
      <alignment horizontal="left"/>
    </xf>
    <xf numFmtId="164" fontId="19" fillId="16" borderId="12" xfId="0" applyNumberFormat="1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/>
    </xf>
    <xf numFmtId="1" fontId="19" fillId="16" borderId="21" xfId="0" applyNumberFormat="1" applyFont="1" applyFill="1" applyBorder="1" applyAlignment="1">
      <alignment horizontal="center"/>
    </xf>
    <xf numFmtId="164" fontId="19" fillId="16" borderId="28" xfId="0" applyNumberFormat="1" applyFont="1" applyFill="1" applyBorder="1" applyAlignment="1">
      <alignment horizontal="center"/>
    </xf>
    <xf numFmtId="2" fontId="19" fillId="16" borderId="12" xfId="0" applyNumberFormat="1" applyFont="1" applyFill="1" applyBorder="1" applyAlignment="1">
      <alignment horizontal="center"/>
    </xf>
    <xf numFmtId="164" fontId="19" fillId="16" borderId="21" xfId="0" applyNumberFormat="1" applyFont="1" applyFill="1" applyBorder="1" applyAlignment="1">
      <alignment horizontal="center"/>
    </xf>
    <xf numFmtId="1" fontId="19" fillId="16" borderId="12" xfId="0" applyNumberFormat="1" applyFont="1" applyFill="1" applyBorder="1" applyAlignment="1">
      <alignment horizontal="center"/>
    </xf>
    <xf numFmtId="1" fontId="19" fillId="16" borderId="28" xfId="0" applyNumberFormat="1" applyFont="1" applyFill="1" applyBorder="1" applyAlignment="1">
      <alignment horizontal="center"/>
    </xf>
    <xf numFmtId="0" fontId="47" fillId="0" borderId="46" xfId="0" applyFont="1" applyFill="1" applyBorder="1" applyAlignment="1">
      <alignment horizontal="left"/>
    </xf>
    <xf numFmtId="0" fontId="47" fillId="0" borderId="46" xfId="0" applyFont="1" applyFill="1" applyBorder="1" applyAlignment="1">
      <alignment horizontal="center"/>
    </xf>
    <xf numFmtId="0" fontId="47" fillId="0" borderId="47" xfId="0" applyFont="1" applyFill="1" applyBorder="1" applyAlignment="1">
      <alignment horizontal="left"/>
    </xf>
    <xf numFmtId="164" fontId="19" fillId="0" borderId="46" xfId="0" applyNumberFormat="1" applyFont="1" applyFill="1" applyBorder="1" applyAlignment="1">
      <alignment horizontal="center"/>
    </xf>
    <xf numFmtId="164" fontId="19" fillId="0" borderId="47" xfId="0" applyNumberFormat="1" applyFont="1" applyFill="1" applyBorder="1" applyAlignment="1">
      <alignment horizontal="center"/>
    </xf>
    <xf numFmtId="2" fontId="19" fillId="0" borderId="46" xfId="0" applyNumberFormat="1" applyFont="1" applyFill="1" applyBorder="1" applyAlignment="1">
      <alignment horizontal="center"/>
    </xf>
    <xf numFmtId="164" fontId="19" fillId="0" borderId="43" xfId="0" applyNumberFormat="1" applyFont="1" applyFill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1" fontId="19" fillId="0" borderId="4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 wrapText="1"/>
    </xf>
    <xf numFmtId="0" fontId="7" fillId="0" borderId="44" xfId="58" applyFont="1" applyBorder="1" applyAlignment="1">
      <alignment horizontal="center"/>
    </xf>
    <xf numFmtId="0" fontId="7" fillId="0" borderId="0" xfId="58" applyFont="1" applyBorder="1" applyAlignment="1">
      <alignment horizontal="center"/>
    </xf>
    <xf numFmtId="0" fontId="7" fillId="0" borderId="52" xfId="58" applyFont="1" applyBorder="1" applyAlignment="1">
      <alignment horizontal="center"/>
    </xf>
    <xf numFmtId="0" fontId="7" fillId="0" borderId="53" xfId="58" applyFont="1" applyBorder="1" applyAlignment="1">
      <alignment horizontal="center"/>
    </xf>
    <xf numFmtId="0" fontId="7" fillId="0" borderId="48" xfId="58" applyFont="1" applyBorder="1" applyAlignment="1">
      <alignment vertical="center"/>
    </xf>
    <xf numFmtId="0" fontId="9" fillId="0" borderId="0" xfId="58" applyFont="1" applyAlignment="1">
      <alignment vertical="center"/>
    </xf>
    <xf numFmtId="0" fontId="9" fillId="0" borderId="39" xfId="58" applyFont="1" applyBorder="1" applyAlignment="1">
      <alignment vertical="center"/>
    </xf>
    <xf numFmtId="0" fontId="9" fillId="0" borderId="0" xfId="58" applyFont="1" applyBorder="1" applyAlignment="1">
      <alignment vertical="center"/>
    </xf>
    <xf numFmtId="0" fontId="9" fillId="0" borderId="52" xfId="58" applyFont="1" applyBorder="1" applyAlignment="1">
      <alignment vertical="center"/>
    </xf>
    <xf numFmtId="0" fontId="9" fillId="0" borderId="53" xfId="58" applyFont="1" applyBorder="1" applyAlignment="1">
      <alignment vertical="center"/>
    </xf>
    <xf numFmtId="0" fontId="7" fillId="0" borderId="49" xfId="58" applyFont="1" applyBorder="1" applyAlignment="1">
      <alignment vertical="center"/>
    </xf>
    <xf numFmtId="0" fontId="9" fillId="0" borderId="40" xfId="58" applyFont="1" applyBorder="1" applyAlignment="1">
      <alignment vertical="center"/>
    </xf>
    <xf numFmtId="0" fontId="9" fillId="0" borderId="41" xfId="58" applyFont="1" applyBorder="1" applyAlignment="1">
      <alignment vertical="center"/>
    </xf>
    <xf numFmtId="0" fontId="9" fillId="0" borderId="58" xfId="58" applyFont="1" applyBorder="1" applyAlignment="1">
      <alignment vertical="center"/>
    </xf>
    <xf numFmtId="0" fontId="9" fillId="0" borderId="27" xfId="58" applyFont="1" applyBorder="1" applyAlignment="1">
      <alignment vertical="center"/>
    </xf>
    <xf numFmtId="164" fontId="9" fillId="0" borderId="0" xfId="58" applyNumberFormat="1" applyFont="1" applyBorder="1" applyAlignment="1">
      <alignment vertical="center"/>
    </xf>
    <xf numFmtId="164" fontId="14" fillId="0" borderId="15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2" fontId="15" fillId="16" borderId="29" xfId="0" applyNumberFormat="1" applyFont="1" applyFill="1" applyBorder="1" applyAlignment="1">
      <alignment horizontal="center" wrapText="1"/>
    </xf>
    <xf numFmtId="2" fontId="15" fillId="16" borderId="19" xfId="0" applyNumberFormat="1" applyFont="1" applyFill="1" applyBorder="1" applyAlignment="1">
      <alignment horizontal="center" wrapText="1"/>
    </xf>
    <xf numFmtId="2" fontId="15" fillId="16" borderId="51" xfId="0" applyNumberFormat="1" applyFont="1" applyFill="1" applyBorder="1" applyAlignment="1">
      <alignment horizontal="center" wrapText="1"/>
    </xf>
    <xf numFmtId="164" fontId="14" fillId="0" borderId="15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164" fontId="14" fillId="0" borderId="54" xfId="0" applyNumberFormat="1" applyFont="1" applyFill="1" applyBorder="1" applyAlignment="1">
      <alignment horizontal="center"/>
    </xf>
    <xf numFmtId="164" fontId="19" fillId="0" borderId="47" xfId="0" applyNumberFormat="1" applyFont="1" applyFill="1" applyBorder="1" applyAlignment="1">
      <alignment horizontal="right" wrapText="1"/>
    </xf>
    <xf numFmtId="2" fontId="19" fillId="0" borderId="46" xfId="0" applyNumberFormat="1" applyFont="1" applyFill="1" applyBorder="1" applyAlignment="1">
      <alignment horizontal="right" wrapText="1"/>
    </xf>
    <xf numFmtId="164" fontId="19" fillId="0" borderId="46" xfId="0" applyNumberFormat="1" applyFont="1" applyFill="1" applyBorder="1" applyAlignment="1">
      <alignment horizontal="right" wrapText="1"/>
    </xf>
    <xf numFmtId="164" fontId="19" fillId="0" borderId="43" xfId="0" applyNumberFormat="1" applyFont="1" applyFill="1" applyBorder="1" applyAlignment="1">
      <alignment horizontal="right" wrapText="1"/>
    </xf>
    <xf numFmtId="164" fontId="19" fillId="0" borderId="28" xfId="0" applyNumberFormat="1" applyFont="1" applyFill="1" applyBorder="1" applyAlignment="1">
      <alignment horizontal="right" wrapText="1"/>
    </xf>
    <xf numFmtId="2" fontId="19" fillId="0" borderId="12" xfId="0" applyNumberFormat="1" applyFont="1" applyFill="1" applyBorder="1" applyAlignment="1">
      <alignment horizontal="right" wrapText="1"/>
    </xf>
    <xf numFmtId="164" fontId="19" fillId="0" borderId="12" xfId="0" applyNumberFormat="1" applyFont="1" applyFill="1" applyBorder="1" applyAlignment="1">
      <alignment horizontal="right" wrapText="1"/>
    </xf>
    <xf numFmtId="164" fontId="19" fillId="0" borderId="21" xfId="0" applyNumberFormat="1" applyFont="1" applyFill="1" applyBorder="1" applyAlignment="1">
      <alignment horizontal="right" wrapText="1"/>
    </xf>
    <xf numFmtId="164" fontId="19" fillId="0" borderId="32" xfId="0" applyNumberFormat="1" applyFont="1" applyFill="1" applyBorder="1" applyAlignment="1">
      <alignment horizontal="right" wrapText="1"/>
    </xf>
    <xf numFmtId="2" fontId="19" fillId="0" borderId="14" xfId="0" applyNumberFormat="1" applyFont="1" applyFill="1" applyBorder="1" applyAlignment="1">
      <alignment horizontal="right" wrapText="1"/>
    </xf>
    <xf numFmtId="164" fontId="19" fillId="0" borderId="14" xfId="0" applyNumberFormat="1" applyFont="1" applyFill="1" applyBorder="1" applyAlignment="1">
      <alignment horizontal="right" wrapText="1"/>
    </xf>
    <xf numFmtId="164" fontId="19" fillId="0" borderId="24" xfId="0" applyNumberFormat="1" applyFont="1" applyFill="1" applyBorder="1" applyAlignment="1">
      <alignment horizontal="right" wrapText="1"/>
    </xf>
    <xf numFmtId="2" fontId="20" fillId="16" borderId="29" xfId="0" applyNumberFormat="1" applyFont="1" applyFill="1" applyBorder="1" applyAlignment="1">
      <alignment horizontal="center" wrapText="1"/>
    </xf>
    <xf numFmtId="2" fontId="20" fillId="16" borderId="19" xfId="0" applyNumberFormat="1" applyFont="1" applyFill="1" applyBorder="1" applyAlignment="1">
      <alignment horizontal="center" wrapText="1"/>
    </xf>
    <xf numFmtId="2" fontId="20" fillId="16" borderId="20" xfId="0" applyNumberFormat="1" applyFont="1" applyFill="1" applyBorder="1" applyAlignment="1">
      <alignment horizontal="center" wrapText="1"/>
    </xf>
    <xf numFmtId="164" fontId="20" fillId="16" borderId="19" xfId="0" applyNumberFormat="1" applyFont="1" applyFill="1" applyBorder="1" applyAlignment="1">
      <alignment horizontal="center" wrapText="1"/>
    </xf>
    <xf numFmtId="164" fontId="20" fillId="16" borderId="20" xfId="0" applyNumberFormat="1" applyFont="1" applyFill="1" applyBorder="1" applyAlignment="1">
      <alignment horizontal="center" wrapText="1"/>
    </xf>
    <xf numFmtId="2" fontId="20" fillId="16" borderId="35" xfId="0" applyNumberFormat="1" applyFont="1" applyFill="1" applyBorder="1" applyAlignment="1">
      <alignment horizontal="center" wrapText="1"/>
    </xf>
    <xf numFmtId="1" fontId="21" fillId="20" borderId="24" xfId="28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/>
    </xf>
    <xf numFmtId="1" fontId="21" fillId="0" borderId="41" xfId="28" applyNumberFormat="1" applyFont="1" applyFill="1" applyBorder="1" applyAlignment="1">
      <alignment horizontal="center" vertical="center"/>
    </xf>
    <xf numFmtId="164" fontId="21" fillId="20" borderId="15" xfId="28" applyNumberFormat="1" applyFont="1" applyFill="1" applyBorder="1" applyAlignment="1">
      <alignment horizontal="center" vertical="center"/>
    </xf>
    <xf numFmtId="164" fontId="19" fillId="0" borderId="41" xfId="0" applyNumberFormat="1" applyFont="1" applyFill="1" applyBorder="1" applyAlignment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21" fillId="0" borderId="45" xfId="28" applyNumberFormat="1" applyFont="1" applyFill="1" applyBorder="1" applyAlignment="1">
      <alignment horizontal="center" vertical="center"/>
    </xf>
    <xf numFmtId="164" fontId="19" fillId="0" borderId="60" xfId="0" applyNumberFormat="1" applyFont="1" applyFill="1" applyBorder="1" applyAlignment="1">
      <alignment horizontal="center" wrapText="1"/>
    </xf>
    <xf numFmtId="164" fontId="19" fillId="0" borderId="34" xfId="0" applyNumberFormat="1" applyFont="1" applyFill="1" applyBorder="1" applyAlignment="1">
      <alignment horizontal="center" wrapText="1"/>
    </xf>
    <xf numFmtId="164" fontId="19" fillId="0" borderId="38" xfId="0" applyNumberFormat="1" applyFont="1" applyFill="1" applyBorder="1" applyAlignment="1">
      <alignment horizontal="center" wrapText="1"/>
    </xf>
    <xf numFmtId="0" fontId="19" fillId="0" borderId="46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5" fontId="19" fillId="0" borderId="12" xfId="0" applyNumberFormat="1" applyFont="1" applyFill="1" applyBorder="1" applyAlignment="1">
      <alignment horizontal="center" vertical="center"/>
    </xf>
    <xf numFmtId="15" fontId="19" fillId="0" borderId="13" xfId="0" applyNumberFormat="1" applyFont="1" applyFill="1" applyBorder="1" applyAlignment="1">
      <alignment horizontal="center" vertical="center"/>
    </xf>
    <xf numFmtId="0" fontId="15" fillId="20" borderId="15" xfId="28" applyFont="1" applyFill="1" applyBorder="1" applyAlignment="1">
      <alignment horizontal="center" vertical="center"/>
    </xf>
    <xf numFmtId="1" fontId="21" fillId="20" borderId="15" xfId="28" applyNumberFormat="1" applyFont="1" applyFill="1" applyBorder="1" applyAlignment="1">
      <alignment horizontal="center" vertical="center"/>
    </xf>
    <xf numFmtId="164" fontId="19" fillId="0" borderId="34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4" fillId="26" borderId="16" xfId="0" applyFont="1" applyFill="1" applyBorder="1" applyAlignment="1">
      <alignment horizontal="left"/>
    </xf>
    <xf numFmtId="0" fontId="64" fillId="26" borderId="16" xfId="0" applyFont="1" applyFill="1" applyBorder="1" applyAlignment="1">
      <alignment horizontal="center" vertical="center"/>
    </xf>
    <xf numFmtId="0" fontId="64" fillId="26" borderId="27" xfId="0" applyFont="1" applyFill="1" applyBorder="1" applyAlignment="1">
      <alignment horizontal="center" vertical="center"/>
    </xf>
    <xf numFmtId="0" fontId="64" fillId="26" borderId="30" xfId="0" applyFont="1" applyFill="1" applyBorder="1" applyAlignment="1">
      <alignment horizontal="left"/>
    </xf>
    <xf numFmtId="164" fontId="64" fillId="26" borderId="16" xfId="0" applyNumberFormat="1" applyFont="1" applyFill="1" applyBorder="1" applyAlignment="1">
      <alignment horizontal="center"/>
    </xf>
    <xf numFmtId="0" fontId="64" fillId="26" borderId="16" xfId="0" applyFont="1" applyFill="1" applyBorder="1" applyAlignment="1">
      <alignment horizontal="center"/>
    </xf>
    <xf numFmtId="1" fontId="64" fillId="26" borderId="27" xfId="0" applyNumberFormat="1" applyFont="1" applyFill="1" applyBorder="1" applyAlignment="1">
      <alignment horizontal="center"/>
    </xf>
    <xf numFmtId="164" fontId="64" fillId="26" borderId="30" xfId="0" applyNumberFormat="1" applyFont="1" applyFill="1" applyBorder="1" applyAlignment="1">
      <alignment horizontal="center"/>
    </xf>
    <xf numFmtId="2" fontId="64" fillId="26" borderId="16" xfId="0" applyNumberFormat="1" applyFont="1" applyFill="1" applyBorder="1" applyAlignment="1">
      <alignment horizontal="center"/>
    </xf>
    <xf numFmtId="164" fontId="64" fillId="26" borderId="27" xfId="0" applyNumberFormat="1" applyFont="1" applyFill="1" applyBorder="1" applyAlignment="1">
      <alignment horizontal="center"/>
    </xf>
    <xf numFmtId="1" fontId="64" fillId="26" borderId="16" xfId="0" applyNumberFormat="1" applyFont="1" applyFill="1" applyBorder="1" applyAlignment="1">
      <alignment horizontal="center"/>
    </xf>
    <xf numFmtId="1" fontId="64" fillId="26" borderId="30" xfId="0" applyNumberFormat="1" applyFont="1" applyFill="1" applyBorder="1" applyAlignment="1">
      <alignment horizontal="center"/>
    </xf>
    <xf numFmtId="0" fontId="64" fillId="26" borderId="30" xfId="0" applyFont="1" applyFill="1" applyBorder="1" applyAlignment="1">
      <alignment horizontal="center"/>
    </xf>
    <xf numFmtId="0" fontId="64" fillId="26" borderId="27" xfId="0" applyFont="1" applyFill="1" applyBorder="1" applyAlignment="1">
      <alignment horizontal="center"/>
    </xf>
    <xf numFmtId="0" fontId="64" fillId="0" borderId="0" xfId="28" applyFont="1" applyFill="1" applyBorder="1" applyAlignment="1">
      <alignment horizontal="center" vertical="center"/>
    </xf>
    <xf numFmtId="0" fontId="65" fillId="26" borderId="30" xfId="0" applyFont="1" applyFill="1" applyBorder="1" applyAlignment="1">
      <alignment horizontal="left"/>
    </xf>
    <xf numFmtId="164" fontId="64" fillId="26" borderId="41" xfId="0" applyNumberFormat="1" applyFont="1" applyFill="1" applyBorder="1" applyAlignment="1">
      <alignment horizontal="center"/>
    </xf>
    <xf numFmtId="164" fontId="19" fillId="0" borderId="27" xfId="50" applyNumberFormat="1" applyFont="1" applyBorder="1" applyAlignment="1">
      <alignment horizontal="center" vertical="center" wrapText="1"/>
    </xf>
    <xf numFmtId="164" fontId="19" fillId="0" borderId="21" xfId="50" applyNumberFormat="1" applyFont="1" applyBorder="1" applyAlignment="1">
      <alignment horizontal="center" vertical="center" wrapText="1"/>
    </xf>
    <xf numFmtId="164" fontId="19" fillId="0" borderId="20" xfId="50" applyNumberFormat="1" applyFont="1" applyBorder="1" applyAlignment="1">
      <alignment horizontal="center" vertical="center" wrapText="1"/>
    </xf>
    <xf numFmtId="164" fontId="60" fillId="0" borderId="27" xfId="28" applyNumberFormat="1" applyFont="1" applyBorder="1" applyAlignment="1">
      <alignment horizontal="center" vertical="center"/>
    </xf>
    <xf numFmtId="164" fontId="60" fillId="0" borderId="21" xfId="28" applyNumberFormat="1" applyFont="1" applyBorder="1" applyAlignment="1">
      <alignment horizontal="center" vertical="center"/>
    </xf>
    <xf numFmtId="164" fontId="60" fillId="0" borderId="20" xfId="28" applyNumberFormat="1" applyFont="1" applyFill="1" applyBorder="1" applyAlignment="1">
      <alignment horizontal="center" vertical="center"/>
    </xf>
    <xf numFmtId="1" fontId="19" fillId="18" borderId="21" xfId="57" applyNumberFormat="1" applyFont="1" applyFill="1" applyBorder="1" applyAlignment="1">
      <alignment horizontal="center" vertical="center"/>
    </xf>
    <xf numFmtId="1" fontId="19" fillId="15" borderId="21" xfId="57" applyNumberFormat="1" applyFont="1" applyFill="1" applyBorder="1" applyAlignment="1">
      <alignment horizontal="center" vertical="center"/>
    </xf>
    <xf numFmtId="0" fontId="5" fillId="0" borderId="48" xfId="58" applyFont="1" applyFill="1" applyBorder="1"/>
    <xf numFmtId="0" fontId="62" fillId="0" borderId="48" xfId="58" applyFont="1" applyFill="1" applyBorder="1"/>
    <xf numFmtId="2" fontId="19" fillId="0" borderId="39" xfId="0" applyNumberFormat="1" applyFont="1" applyFill="1" applyBorder="1"/>
    <xf numFmtId="2" fontId="19" fillId="0" borderId="48" xfId="0" applyNumberFormat="1" applyFont="1" applyFill="1" applyBorder="1"/>
    <xf numFmtId="2" fontId="19" fillId="0" borderId="0" xfId="42" applyNumberFormat="1" applyFont="1" applyFill="1"/>
    <xf numFmtId="2" fontId="19" fillId="0" borderId="0" xfId="42" applyNumberFormat="1" applyFont="1" applyFill="1" applyBorder="1"/>
    <xf numFmtId="2" fontId="19" fillId="0" borderId="0" xfId="42" applyNumberFormat="1" applyFont="1" applyFill="1" applyBorder="1" applyAlignment="1">
      <alignment horizontal="right"/>
    </xf>
    <xf numFmtId="2" fontId="19" fillId="0" borderId="63" xfId="42" applyNumberFormat="1" applyFont="1" applyFill="1" applyBorder="1"/>
    <xf numFmtId="2" fontId="19" fillId="0" borderId="0" xfId="0" applyNumberFormat="1" applyFont="1" applyFill="1" applyBorder="1"/>
    <xf numFmtId="2" fontId="19" fillId="0" borderId="63" xfId="42" applyNumberFormat="1" applyFont="1" applyFill="1" applyBorder="1" applyAlignment="1">
      <alignment wrapText="1"/>
    </xf>
    <xf numFmtId="2" fontId="19" fillId="0" borderId="63" xfId="0" applyNumberFormat="1" applyFont="1" applyFill="1" applyBorder="1"/>
    <xf numFmtId="2" fontId="19" fillId="0" borderId="39" xfId="64" applyNumberFormat="1" applyFont="1" applyFill="1" applyBorder="1" applyAlignment="1">
      <alignment horizontal="center"/>
    </xf>
    <xf numFmtId="2" fontId="19" fillId="0" borderId="48" xfId="64" applyNumberFormat="1" applyFont="1" applyFill="1" applyBorder="1" applyAlignment="1">
      <alignment horizontal="center"/>
    </xf>
    <xf numFmtId="2" fontId="47" fillId="0" borderId="0" xfId="65" applyNumberFormat="1" applyFont="1" applyFill="1" applyAlignment="1">
      <alignment horizontal="center"/>
    </xf>
    <xf numFmtId="2" fontId="47" fillId="0" borderId="0" xfId="65" applyNumberFormat="1" applyFont="1" applyFill="1" applyBorder="1" applyAlignment="1">
      <alignment horizontal="center"/>
    </xf>
    <xf numFmtId="2" fontId="47" fillId="0" borderId="63" xfId="65" applyNumberFormat="1" applyFont="1" applyFill="1" applyBorder="1" applyAlignment="1">
      <alignment horizontal="center"/>
    </xf>
    <xf numFmtId="2" fontId="19" fillId="0" borderId="0" xfId="64" applyNumberFormat="1" applyFont="1" applyFill="1" applyBorder="1" applyAlignment="1">
      <alignment horizontal="center"/>
    </xf>
    <xf numFmtId="2" fontId="19" fillId="0" borderId="63" xfId="64" applyNumberFormat="1" applyFont="1" applyFill="1" applyBorder="1" applyAlignment="1">
      <alignment horizontal="center"/>
    </xf>
    <xf numFmtId="2" fontId="19" fillId="0" borderId="39" xfId="0" applyNumberFormat="1" applyFont="1" applyFill="1" applyBorder="1" applyAlignment="1">
      <alignment horizontal="center"/>
    </xf>
    <xf numFmtId="2" fontId="19" fillId="0" borderId="48" xfId="0" applyNumberFormat="1" applyFont="1" applyFill="1" applyBorder="1" applyAlignment="1">
      <alignment horizontal="center"/>
    </xf>
    <xf numFmtId="2" fontId="19" fillId="0" borderId="0" xfId="42" applyNumberFormat="1" applyFont="1" applyFill="1" applyBorder="1" applyAlignment="1">
      <alignment horizontal="center"/>
    </xf>
    <xf numFmtId="2" fontId="19" fillId="0" borderId="63" xfId="42" applyNumberFormat="1" applyFont="1" applyFill="1" applyBorder="1" applyAlignment="1">
      <alignment horizontal="center"/>
    </xf>
    <xf numFmtId="2" fontId="47" fillId="0" borderId="63" xfId="65" applyNumberFormat="1" applyFont="1" applyFill="1" applyBorder="1" applyAlignment="1">
      <alignment horizontal="center" wrapText="1"/>
    </xf>
    <xf numFmtId="2" fontId="19" fillId="0" borderId="0" xfId="42" applyNumberFormat="1" applyFont="1" applyFill="1" applyAlignment="1">
      <alignment horizontal="center"/>
    </xf>
    <xf numFmtId="2" fontId="21" fillId="16" borderId="32" xfId="28" applyNumberFormat="1" applyFont="1" applyFill="1" applyBorder="1" applyAlignment="1">
      <alignment horizontal="center" vertical="center"/>
    </xf>
    <xf numFmtId="2" fontId="60" fillId="0" borderId="18" xfId="28" applyNumberFormat="1" applyFont="1" applyFill="1" applyBorder="1" applyAlignment="1">
      <alignment horizontal="fill" vertical="center"/>
    </xf>
    <xf numFmtId="2" fontId="60" fillId="0" borderId="61" xfId="28" applyNumberFormat="1" applyFont="1" applyFill="1" applyBorder="1" applyAlignment="1">
      <alignment horizontal="fill" vertical="center"/>
    </xf>
    <xf numFmtId="2" fontId="60" fillId="0" borderId="28" xfId="28" applyNumberFormat="1" applyFont="1" applyBorder="1" applyAlignment="1">
      <alignment horizontal="center" vertical="center"/>
    </xf>
    <xf numFmtId="0" fontId="38" fillId="0" borderId="11" xfId="67" applyFont="1" applyFill="1" applyBorder="1" applyAlignment="1">
      <alignment horizontal="left" vertical="center"/>
    </xf>
    <xf numFmtId="1" fontId="20" fillId="28" borderId="14" xfId="28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/>
    </xf>
    <xf numFmtId="1" fontId="19" fillId="0" borderId="43" xfId="0" applyNumberFormat="1" applyFont="1" applyFill="1" applyBorder="1" applyAlignment="1">
      <alignment horizontal="center"/>
    </xf>
    <xf numFmtId="2" fontId="71" fillId="26" borderId="12" xfId="28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/>
    <xf numFmtId="2" fontId="19" fillId="0" borderId="12" xfId="42" applyNumberFormat="1" applyFont="1" applyFill="1" applyBorder="1"/>
    <xf numFmtId="2" fontId="19" fillId="0" borderId="12" xfId="42" applyNumberFormat="1" applyFont="1" applyFill="1" applyBorder="1" applyAlignment="1">
      <alignment horizontal="right"/>
    </xf>
    <xf numFmtId="2" fontId="19" fillId="0" borderId="12" xfId="42" applyNumberFormat="1" applyFont="1" applyFill="1" applyBorder="1" applyAlignment="1">
      <alignment wrapText="1"/>
    </xf>
    <xf numFmtId="2" fontId="71" fillId="26" borderId="21" xfId="28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/>
    <xf numFmtId="2" fontId="19" fillId="0" borderId="21" xfId="42" applyNumberFormat="1" applyFont="1" applyFill="1" applyBorder="1"/>
    <xf numFmtId="2" fontId="71" fillId="26" borderId="28" xfId="28" applyNumberFormat="1" applyFont="1" applyFill="1" applyBorder="1" applyAlignment="1">
      <alignment horizontal="center" vertical="center"/>
    </xf>
    <xf numFmtId="2" fontId="19" fillId="0" borderId="28" xfId="42" applyNumberFormat="1" applyFont="1" applyFill="1" applyBorder="1"/>
    <xf numFmtId="2" fontId="19" fillId="0" borderId="28" xfId="0" applyNumberFormat="1" applyFont="1" applyFill="1" applyBorder="1"/>
    <xf numFmtId="164" fontId="39" fillId="0" borderId="18" xfId="28" applyNumberFormat="1" applyFont="1" applyFill="1" applyBorder="1" applyAlignment="1">
      <alignment horizontal="fill" vertical="center" wrapText="1"/>
    </xf>
    <xf numFmtId="164" fontId="39" fillId="0" borderId="64" xfId="28" applyNumberFormat="1" applyFont="1" applyFill="1" applyBorder="1" applyAlignment="1">
      <alignment horizontal="fill" vertical="center" wrapText="1"/>
    </xf>
    <xf numFmtId="2" fontId="19" fillId="16" borderId="12" xfId="0" applyNumberFormat="1" applyFont="1" applyFill="1" applyBorder="1"/>
    <xf numFmtId="2" fontId="19" fillId="16" borderId="12" xfId="42" applyNumberFormat="1" applyFont="1" applyFill="1" applyBorder="1"/>
    <xf numFmtId="2" fontId="19" fillId="16" borderId="21" xfId="0" applyNumberFormat="1" applyFont="1" applyFill="1" applyBorder="1"/>
    <xf numFmtId="2" fontId="19" fillId="16" borderId="21" xfId="42" applyNumberFormat="1" applyFont="1" applyFill="1" applyBorder="1"/>
    <xf numFmtId="2" fontId="19" fillId="16" borderId="28" xfId="42" applyNumberFormat="1" applyFont="1" applyFill="1" applyBorder="1"/>
    <xf numFmtId="2" fontId="19" fillId="16" borderId="28" xfId="0" applyNumberFormat="1" applyFont="1" applyFill="1" applyBorder="1"/>
    <xf numFmtId="2" fontId="15" fillId="16" borderId="59" xfId="0" applyNumberFormat="1" applyFont="1" applyFill="1" applyBorder="1" applyAlignment="1">
      <alignment horizontal="center" wrapText="1"/>
    </xf>
    <xf numFmtId="2" fontId="15" fillId="16" borderId="17" xfId="0" applyNumberFormat="1" applyFont="1" applyFill="1" applyBorder="1" applyAlignment="1">
      <alignment horizontal="center" wrapText="1"/>
    </xf>
    <xf numFmtId="2" fontId="15" fillId="16" borderId="62" xfId="0" applyNumberFormat="1" applyFont="1" applyFill="1" applyBorder="1" applyAlignment="1">
      <alignment horizontal="center" wrapText="1"/>
    </xf>
    <xf numFmtId="2" fontId="20" fillId="16" borderId="59" xfId="0" applyNumberFormat="1" applyFont="1" applyFill="1" applyBorder="1" applyAlignment="1">
      <alignment horizontal="center" wrapText="1"/>
    </xf>
    <xf numFmtId="2" fontId="20" fillId="16" borderId="17" xfId="0" applyNumberFormat="1" applyFont="1" applyFill="1" applyBorder="1" applyAlignment="1">
      <alignment horizontal="center" wrapText="1"/>
    </xf>
    <xf numFmtId="2" fontId="20" fillId="16" borderId="25" xfId="0" applyNumberFormat="1" applyFont="1" applyFill="1" applyBorder="1" applyAlignment="1">
      <alignment horizontal="center" wrapText="1"/>
    </xf>
    <xf numFmtId="164" fontId="20" fillId="16" borderId="17" xfId="0" applyNumberFormat="1" applyFont="1" applyFill="1" applyBorder="1" applyAlignment="1">
      <alignment horizontal="center" wrapText="1"/>
    </xf>
    <xf numFmtId="164" fontId="20" fillId="16" borderId="25" xfId="0" applyNumberFormat="1" applyFont="1" applyFill="1" applyBorder="1" applyAlignment="1">
      <alignment horizontal="center" wrapText="1"/>
    </xf>
    <xf numFmtId="2" fontId="20" fillId="16" borderId="65" xfId="0" applyNumberFormat="1" applyFont="1" applyFill="1" applyBorder="1" applyAlignment="1">
      <alignment horizontal="center" wrapText="1"/>
    </xf>
    <xf numFmtId="165" fontId="15" fillId="0" borderId="22" xfId="68" applyFont="1" applyFill="1" applyBorder="1" applyAlignment="1" applyProtection="1">
      <alignment vertical="center"/>
    </xf>
    <xf numFmtId="165" fontId="52" fillId="0" borderId="0" xfId="68"/>
    <xf numFmtId="0" fontId="50" fillId="0" borderId="0" xfId="69" applyFont="1" applyBorder="1"/>
    <xf numFmtId="0" fontId="2" fillId="0" borderId="0" xfId="70"/>
    <xf numFmtId="0" fontId="2" fillId="0" borderId="48" xfId="69" applyFont="1" applyFill="1" applyBorder="1"/>
    <xf numFmtId="0" fontId="2" fillId="0" borderId="0" xfId="69" applyFont="1"/>
    <xf numFmtId="0" fontId="2" fillId="0" borderId="0" xfId="69"/>
    <xf numFmtId="0" fontId="2" fillId="0" borderId="0" xfId="69" applyBorder="1"/>
    <xf numFmtId="0" fontId="2" fillId="0" borderId="19" xfId="69" applyBorder="1" applyAlignment="1">
      <alignment horizontal="center"/>
    </xf>
    <xf numFmtId="0" fontId="2" fillId="0" borderId="35" xfId="69" applyBorder="1" applyAlignment="1">
      <alignment horizontal="center"/>
    </xf>
    <xf numFmtId="0" fontId="2" fillId="0" borderId="51" xfId="69" applyBorder="1" applyAlignment="1">
      <alignment horizontal="center"/>
    </xf>
    <xf numFmtId="0" fontId="2" fillId="0" borderId="20" xfId="69" applyBorder="1" applyAlignment="1">
      <alignment horizontal="center"/>
    </xf>
    <xf numFmtId="0" fontId="50" fillId="0" borderId="48" xfId="69" applyFont="1" applyBorder="1"/>
    <xf numFmtId="164" fontId="49" fillId="0" borderId="0" xfId="69" applyNumberFormat="1" applyFont="1" applyAlignment="1">
      <alignment horizontal="center" vertical="center"/>
    </xf>
    <xf numFmtId="164" fontId="49" fillId="0" borderId="0" xfId="69" applyNumberFormat="1" applyFont="1" applyFill="1" applyBorder="1" applyAlignment="1">
      <alignment horizontal="center" vertical="center"/>
    </xf>
    <xf numFmtId="0" fontId="49" fillId="0" borderId="57" xfId="69" applyFont="1" applyBorder="1" applyAlignment="1">
      <alignment horizontal="center" vertical="center"/>
    </xf>
    <xf numFmtId="0" fontId="49" fillId="0" borderId="0" xfId="69" applyFont="1" applyAlignment="1">
      <alignment horizontal="center" vertical="center"/>
    </xf>
    <xf numFmtId="1" fontId="49" fillId="0" borderId="0" xfId="69" applyNumberFormat="1" applyFont="1" applyFill="1" applyBorder="1" applyAlignment="1">
      <alignment horizontal="center" vertical="center"/>
    </xf>
    <xf numFmtId="164" fontId="49" fillId="0" borderId="44" xfId="69" applyNumberFormat="1" applyFont="1" applyBorder="1" applyAlignment="1">
      <alignment horizontal="center" vertical="center"/>
    </xf>
    <xf numFmtId="2" fontId="49" fillId="0" borderId="57" xfId="69" applyNumberFormat="1" applyFont="1" applyBorder="1" applyAlignment="1">
      <alignment horizontal="center" vertical="center"/>
    </xf>
    <xf numFmtId="2" fontId="49" fillId="0" borderId="0" xfId="69" applyNumberFormat="1" applyFont="1" applyAlignment="1">
      <alignment horizontal="center" vertical="center"/>
    </xf>
    <xf numFmtId="2" fontId="49" fillId="0" borderId="0" xfId="69" applyNumberFormat="1" applyFont="1" applyFill="1" applyBorder="1" applyAlignment="1">
      <alignment horizontal="center" vertical="center"/>
    </xf>
    <xf numFmtId="164" fontId="49" fillId="0" borderId="57" xfId="69" applyNumberFormat="1" applyFont="1" applyBorder="1" applyAlignment="1">
      <alignment horizontal="center" vertical="center"/>
    </xf>
    <xf numFmtId="1" fontId="49" fillId="0" borderId="57" xfId="69" applyNumberFormat="1" applyFont="1" applyBorder="1" applyAlignment="1">
      <alignment horizontal="center" vertical="center"/>
    </xf>
    <xf numFmtId="1" fontId="49" fillId="0" borderId="0" xfId="69" applyNumberFormat="1" applyFont="1" applyAlignment="1">
      <alignment horizontal="center" vertical="center"/>
    </xf>
    <xf numFmtId="0" fontId="50" fillId="0" borderId="44" xfId="69" applyFont="1" applyBorder="1"/>
    <xf numFmtId="0" fontId="50" fillId="0" borderId="52" xfId="69" applyFont="1" applyBorder="1"/>
    <xf numFmtId="0" fontId="50" fillId="0" borderId="53" xfId="69" applyFont="1" applyBorder="1"/>
    <xf numFmtId="0" fontId="2" fillId="0" borderId="0" xfId="69" applyFont="1" applyBorder="1"/>
    <xf numFmtId="0" fontId="50" fillId="0" borderId="33" xfId="69" applyFont="1" applyFill="1" applyBorder="1"/>
    <xf numFmtId="164" fontId="50" fillId="0" borderId="10" xfId="69" applyNumberFormat="1" applyFont="1" applyBorder="1" applyAlignment="1">
      <alignment horizontal="center"/>
    </xf>
    <xf numFmtId="1" fontId="50" fillId="0" borderId="24" xfId="69" applyNumberFormat="1" applyFont="1" applyBorder="1" applyAlignment="1">
      <alignment horizontal="center"/>
    </xf>
    <xf numFmtId="1" fontId="50" fillId="0" borderId="10" xfId="69" applyNumberFormat="1" applyFont="1" applyBorder="1" applyAlignment="1">
      <alignment horizontal="center"/>
    </xf>
    <xf numFmtId="164" fontId="50" fillId="0" borderId="15" xfId="69" applyNumberFormat="1" applyFont="1" applyBorder="1" applyAlignment="1">
      <alignment horizontal="center"/>
    </xf>
    <xf numFmtId="0" fontId="50" fillId="0" borderId="24" xfId="69" applyFont="1" applyBorder="1" applyAlignment="1">
      <alignment horizontal="center"/>
    </xf>
    <xf numFmtId="2" fontId="50" fillId="0" borderId="10" xfId="69" applyNumberFormat="1" applyFont="1" applyBorder="1" applyAlignment="1">
      <alignment horizontal="center"/>
    </xf>
    <xf numFmtId="164" fontId="50" fillId="0" borderId="24" xfId="69" applyNumberFormat="1" applyFont="1" applyBorder="1" applyAlignment="1">
      <alignment horizontal="center"/>
    </xf>
    <xf numFmtId="0" fontId="50" fillId="0" borderId="10" xfId="69" applyFont="1" applyBorder="1" applyAlignment="1">
      <alignment horizontal="center"/>
    </xf>
    <xf numFmtId="0" fontId="50" fillId="0" borderId="15" xfId="69" applyFont="1" applyBorder="1"/>
    <xf numFmtId="0" fontId="50" fillId="0" borderId="10" xfId="69" applyFont="1" applyBorder="1"/>
    <xf numFmtId="0" fontId="50" fillId="0" borderId="54" xfId="69" applyFont="1" applyBorder="1"/>
    <xf numFmtId="0" fontId="2" fillId="0" borderId="48" xfId="69" applyFont="1" applyBorder="1"/>
    <xf numFmtId="0" fontId="49" fillId="0" borderId="53" xfId="69" applyFont="1" applyBorder="1" applyAlignment="1">
      <alignment horizontal="center" vertical="center"/>
    </xf>
    <xf numFmtId="164" fontId="49" fillId="0" borderId="39" xfId="69" applyNumberFormat="1" applyFont="1" applyBorder="1" applyAlignment="1">
      <alignment horizontal="center" vertical="center"/>
    </xf>
    <xf numFmtId="2" fontId="49" fillId="0" borderId="53" xfId="69" applyNumberFormat="1" applyFont="1" applyBorder="1" applyAlignment="1">
      <alignment horizontal="center" vertical="center"/>
    </xf>
    <xf numFmtId="164" fontId="49" fillId="0" borderId="53" xfId="69" applyNumberFormat="1" applyFont="1" applyBorder="1" applyAlignment="1">
      <alignment horizontal="center" vertical="center"/>
    </xf>
    <xf numFmtId="1" fontId="49" fillId="0" borderId="53" xfId="69" applyNumberFormat="1" applyFont="1" applyBorder="1" applyAlignment="1">
      <alignment horizontal="center" vertical="center"/>
    </xf>
    <xf numFmtId="0" fontId="2" fillId="0" borderId="39" xfId="69" applyFont="1" applyBorder="1"/>
    <xf numFmtId="0" fontId="2" fillId="0" borderId="52" xfId="69" applyFont="1" applyBorder="1"/>
    <xf numFmtId="0" fontId="2" fillId="0" borderId="53" xfId="69" applyFont="1" applyBorder="1"/>
    <xf numFmtId="164" fontId="2" fillId="0" borderId="0" xfId="69" applyNumberFormat="1" applyFont="1" applyBorder="1" applyAlignment="1">
      <alignment horizontal="center"/>
    </xf>
    <xf numFmtId="1" fontId="2" fillId="0" borderId="53" xfId="69" applyNumberFormat="1" applyFont="1" applyFill="1" applyBorder="1" applyAlignment="1">
      <alignment horizontal="center"/>
    </xf>
    <xf numFmtId="164" fontId="2" fillId="0" borderId="39" xfId="69" applyNumberFormat="1" applyFont="1" applyBorder="1" applyAlignment="1">
      <alignment horizontal="center"/>
    </xf>
    <xf numFmtId="0" fontId="2" fillId="0" borderId="53" xfId="69" applyFont="1" applyBorder="1" applyAlignment="1">
      <alignment horizontal="center"/>
    </xf>
    <xf numFmtId="164" fontId="2" fillId="0" borderId="53" xfId="69" applyNumberFormat="1" applyFont="1" applyBorder="1" applyAlignment="1">
      <alignment horizontal="center"/>
    </xf>
    <xf numFmtId="164" fontId="2" fillId="0" borderId="39" xfId="69" applyNumberFormat="1" applyFont="1" applyFill="1" applyBorder="1" applyAlignment="1">
      <alignment horizontal="center"/>
    </xf>
    <xf numFmtId="164" fontId="2" fillId="0" borderId="53" xfId="69" applyNumberFormat="1" applyFont="1" applyFill="1" applyBorder="1" applyAlignment="1">
      <alignment horizontal="center"/>
    </xf>
    <xf numFmtId="0" fontId="2" fillId="0" borderId="53" xfId="69" applyFont="1" applyFill="1" applyBorder="1" applyAlignment="1">
      <alignment horizontal="center"/>
    </xf>
    <xf numFmtId="0" fontId="2" fillId="0" borderId="49" xfId="69" applyFont="1" applyBorder="1"/>
    <xf numFmtId="164" fontId="2" fillId="0" borderId="40" xfId="69" applyNumberFormat="1" applyFont="1" applyBorder="1" applyAlignment="1">
      <alignment horizontal="center"/>
    </xf>
    <xf numFmtId="164" fontId="49" fillId="0" borderId="40" xfId="69" applyNumberFormat="1" applyFont="1" applyFill="1" applyBorder="1" applyAlignment="1">
      <alignment horizontal="center" vertical="center"/>
    </xf>
    <xf numFmtId="1" fontId="2" fillId="0" borderId="27" xfId="69" applyNumberFormat="1" applyFont="1" applyBorder="1" applyAlignment="1">
      <alignment horizontal="center"/>
    </xf>
    <xf numFmtId="1" fontId="2" fillId="0" borderId="40" xfId="69" applyNumberFormat="1" applyFont="1" applyFill="1" applyBorder="1" applyAlignment="1">
      <alignment horizontal="center"/>
    </xf>
    <xf numFmtId="1" fontId="49" fillId="0" borderId="40" xfId="69" applyNumberFormat="1" applyFont="1" applyFill="1" applyBorder="1" applyAlignment="1">
      <alignment horizontal="center" vertical="center"/>
    </xf>
    <xf numFmtId="164" fontId="2" fillId="0" borderId="41" xfId="69" applyNumberFormat="1" applyFont="1" applyBorder="1" applyAlignment="1">
      <alignment horizontal="center"/>
    </xf>
    <xf numFmtId="0" fontId="2" fillId="0" borderId="27" xfId="69" applyFont="1" applyBorder="1" applyAlignment="1">
      <alignment horizontal="center"/>
    </xf>
    <xf numFmtId="2" fontId="2" fillId="0" borderId="40" xfId="69" applyNumberFormat="1" applyFont="1" applyBorder="1" applyAlignment="1">
      <alignment horizontal="center"/>
    </xf>
    <xf numFmtId="2" fontId="49" fillId="0" borderId="40" xfId="69" applyNumberFormat="1" applyFont="1" applyFill="1" applyBorder="1" applyAlignment="1">
      <alignment horizontal="center" vertical="center"/>
    </xf>
    <xf numFmtId="164" fontId="2" fillId="0" borderId="27" xfId="69" applyNumberFormat="1" applyFont="1" applyBorder="1" applyAlignment="1">
      <alignment horizontal="center"/>
    </xf>
    <xf numFmtId="164" fontId="2" fillId="0" borderId="40" xfId="69" applyNumberFormat="1" applyFont="1" applyFill="1" applyBorder="1" applyAlignment="1">
      <alignment horizontal="center"/>
    </xf>
    <xf numFmtId="0" fontId="2" fillId="0" borderId="40" xfId="69" applyFont="1" applyFill="1" applyBorder="1" applyAlignment="1">
      <alignment horizontal="center"/>
    </xf>
    <xf numFmtId="0" fontId="2" fillId="0" borderId="15" xfId="69" applyFont="1" applyBorder="1"/>
    <xf numFmtId="0" fontId="2" fillId="0" borderId="10" xfId="69" applyFont="1" applyBorder="1"/>
    <xf numFmtId="0" fontId="2" fillId="0" borderId="54" xfId="69" applyFont="1" applyBorder="1"/>
    <xf numFmtId="1" fontId="2" fillId="0" borderId="0" xfId="69" applyNumberFormat="1" applyFont="1" applyBorder="1" applyAlignment="1">
      <alignment horizontal="center"/>
    </xf>
    <xf numFmtId="1" fontId="2" fillId="0" borderId="0" xfId="69" applyNumberFormat="1" applyFont="1" applyFill="1" applyBorder="1" applyAlignment="1">
      <alignment horizontal="center"/>
    </xf>
    <xf numFmtId="0" fontId="2" fillId="0" borderId="0" xfId="69" applyFont="1" applyBorder="1" applyAlignment="1">
      <alignment horizontal="center"/>
    </xf>
    <xf numFmtId="2" fontId="2" fillId="0" borderId="0" xfId="69" applyNumberFormat="1" applyFont="1" applyBorder="1" applyAlignment="1">
      <alignment horizontal="center"/>
    </xf>
    <xf numFmtId="164" fontId="2" fillId="0" borderId="0" xfId="69" applyNumberFormat="1" applyFont="1" applyFill="1" applyBorder="1" applyAlignment="1">
      <alignment horizontal="center"/>
    </xf>
    <xf numFmtId="0" fontId="2" fillId="0" borderId="0" xfId="69" applyFont="1" applyFill="1" applyBorder="1" applyAlignment="1">
      <alignment horizontal="center"/>
    </xf>
    <xf numFmtId="0" fontId="2" fillId="0" borderId="48" xfId="70" applyFill="1" applyBorder="1"/>
    <xf numFmtId="0" fontId="2" fillId="0" borderId="0" xfId="70" applyFont="1"/>
    <xf numFmtId="0" fontId="2" fillId="0" borderId="19" xfId="70" applyBorder="1" applyAlignment="1">
      <alignment horizontal="center"/>
    </xf>
    <xf numFmtId="0" fontId="2" fillId="0" borderId="35" xfId="70" applyBorder="1" applyAlignment="1">
      <alignment horizontal="center"/>
    </xf>
    <xf numFmtId="0" fontId="2" fillId="0" borderId="29" xfId="70" applyBorder="1" applyAlignment="1">
      <alignment horizontal="center"/>
    </xf>
    <xf numFmtId="0" fontId="50" fillId="0" borderId="48" xfId="70" applyFont="1" applyBorder="1"/>
    <xf numFmtId="0" fontId="2" fillId="0" borderId="0" xfId="70" applyAlignment="1" applyProtection="1">
      <alignment horizontal="center"/>
    </xf>
    <xf numFmtId="166" fontId="2" fillId="0" borderId="0" xfId="70" applyNumberFormat="1" applyAlignment="1" applyProtection="1">
      <alignment horizontal="center"/>
    </xf>
    <xf numFmtId="164" fontId="2" fillId="0" borderId="0" xfId="70" applyNumberFormat="1" applyBorder="1" applyAlignment="1">
      <alignment horizontal="center" vertical="center"/>
    </xf>
    <xf numFmtId="167" fontId="2" fillId="0" borderId="57" xfId="70" applyNumberFormat="1" applyBorder="1" applyAlignment="1" applyProtection="1">
      <alignment horizontal="center"/>
    </xf>
    <xf numFmtId="167" fontId="2" fillId="0" borderId="0" xfId="70" applyNumberFormat="1" applyAlignment="1" applyProtection="1">
      <alignment horizontal="center"/>
    </xf>
    <xf numFmtId="1" fontId="2" fillId="0" borderId="0" xfId="70" applyNumberFormat="1" applyBorder="1" applyAlignment="1">
      <alignment horizontal="center" vertical="center"/>
    </xf>
    <xf numFmtId="0" fontId="2" fillId="0" borderId="44" xfId="70" applyBorder="1" applyAlignment="1" applyProtection="1">
      <alignment horizontal="center"/>
    </xf>
    <xf numFmtId="168" fontId="2" fillId="0" borderId="57" xfId="70" applyNumberFormat="1" applyBorder="1" applyAlignment="1" applyProtection="1">
      <alignment horizontal="center"/>
    </xf>
    <xf numFmtId="168" fontId="2" fillId="0" borderId="0" xfId="70" applyNumberFormat="1" applyAlignment="1" applyProtection="1">
      <alignment horizontal="center"/>
    </xf>
    <xf numFmtId="2" fontId="2" fillId="0" borderId="0" xfId="70" applyNumberFormat="1" applyBorder="1" applyAlignment="1">
      <alignment horizontal="center" vertical="center"/>
    </xf>
    <xf numFmtId="0" fontId="2" fillId="0" borderId="39" xfId="70" applyBorder="1" applyAlignment="1" applyProtection="1">
      <alignment horizontal="center"/>
    </xf>
    <xf numFmtId="166" fontId="2" fillId="0" borderId="57" xfId="70" applyNumberFormat="1" applyBorder="1" applyAlignment="1" applyProtection="1">
      <alignment horizontal="center"/>
    </xf>
    <xf numFmtId="166" fontId="2" fillId="0" borderId="0" xfId="70" applyNumberFormat="1" applyBorder="1" applyAlignment="1">
      <alignment horizontal="center" vertical="center"/>
    </xf>
    <xf numFmtId="164" fontId="49" fillId="0" borderId="39" xfId="50" applyNumberFormat="1" applyFont="1" applyFill="1" applyBorder="1" applyAlignment="1">
      <alignment horizontal="center" vertical="center"/>
    </xf>
    <xf numFmtId="164" fontId="2" fillId="0" borderId="0" xfId="70" applyNumberFormat="1" applyAlignment="1">
      <alignment horizontal="center" vertical="center"/>
    </xf>
    <xf numFmtId="164" fontId="49" fillId="0" borderId="57" xfId="50" applyNumberFormat="1" applyFont="1" applyFill="1" applyBorder="1" applyAlignment="1">
      <alignment horizontal="center" vertical="center"/>
    </xf>
    <xf numFmtId="1" fontId="2" fillId="0" borderId="57" xfId="70" applyNumberFormat="1" applyBorder="1" applyAlignment="1" applyProtection="1">
      <alignment horizontal="center" vertical="center"/>
    </xf>
    <xf numFmtId="1" fontId="2" fillId="0" borderId="0" xfId="70" applyNumberFormat="1" applyAlignment="1">
      <alignment horizontal="center" vertical="center"/>
    </xf>
    <xf numFmtId="0" fontId="2" fillId="0" borderId="44" xfId="70" applyFont="1" applyBorder="1" applyAlignment="1">
      <alignment horizontal="center"/>
    </xf>
    <xf numFmtId="1" fontId="2" fillId="0" borderId="0" xfId="70" applyNumberFormat="1" applyBorder="1" applyAlignment="1">
      <alignment horizontal="center"/>
    </xf>
    <xf numFmtId="0" fontId="2" fillId="0" borderId="57" xfId="70" applyFont="1" applyBorder="1" applyAlignment="1">
      <alignment horizontal="center"/>
    </xf>
    <xf numFmtId="0" fontId="2" fillId="0" borderId="0" xfId="70" applyAlignment="1">
      <alignment horizontal="center"/>
    </xf>
    <xf numFmtId="0" fontId="50" fillId="0" borderId="33" xfId="70" applyFont="1" applyFill="1" applyBorder="1"/>
    <xf numFmtId="164" fontId="50" fillId="0" borderId="10" xfId="70" applyNumberFormat="1" applyFont="1" applyBorder="1" applyAlignment="1">
      <alignment horizontal="center"/>
    </xf>
    <xf numFmtId="1" fontId="50" fillId="0" borderId="24" xfId="70" applyNumberFormat="1" applyFont="1" applyBorder="1" applyAlignment="1">
      <alignment horizontal="center"/>
    </xf>
    <xf numFmtId="1" fontId="50" fillId="0" borderId="10" xfId="70" applyNumberFormat="1" applyFont="1" applyBorder="1" applyAlignment="1">
      <alignment horizontal="center"/>
    </xf>
    <xf numFmtId="164" fontId="50" fillId="0" borderId="15" xfId="70" applyNumberFormat="1" applyFont="1" applyBorder="1" applyAlignment="1">
      <alignment horizontal="center"/>
    </xf>
    <xf numFmtId="2" fontId="50" fillId="0" borderId="24" xfId="70" applyNumberFormat="1" applyFont="1" applyBorder="1" applyAlignment="1">
      <alignment horizontal="center"/>
    </xf>
    <xf numFmtId="2" fontId="50" fillId="0" borderId="10" xfId="70" applyNumberFormat="1" applyFont="1" applyBorder="1" applyAlignment="1">
      <alignment horizontal="center"/>
    </xf>
    <xf numFmtId="164" fontId="50" fillId="0" borderId="24" xfId="70" applyNumberFormat="1" applyFont="1" applyBorder="1" applyAlignment="1">
      <alignment horizontal="center"/>
    </xf>
    <xf numFmtId="1" fontId="50" fillId="0" borderId="15" xfId="70" applyNumberFormat="1" applyFont="1" applyBorder="1" applyAlignment="1">
      <alignment horizontal="center"/>
    </xf>
    <xf numFmtId="0" fontId="2" fillId="0" borderId="18" xfId="70" applyBorder="1" applyAlignment="1">
      <alignment horizontal="center" vertical="center"/>
    </xf>
    <xf numFmtId="164" fontId="2" fillId="0" borderId="18" xfId="70" applyNumberFormat="1" applyBorder="1" applyAlignment="1">
      <alignment horizontal="center" vertical="center"/>
    </xf>
    <xf numFmtId="167" fontId="2" fillId="0" borderId="53" xfId="70" applyNumberFormat="1" applyBorder="1" applyAlignment="1" applyProtection="1">
      <alignment horizontal="center"/>
    </xf>
    <xf numFmtId="1" fontId="2" fillId="0" borderId="18" xfId="70" applyNumberFormat="1" applyBorder="1" applyAlignment="1">
      <alignment horizontal="center" vertical="center"/>
    </xf>
    <xf numFmtId="168" fontId="2" fillId="0" borderId="53" xfId="70" applyNumberFormat="1" applyBorder="1" applyAlignment="1" applyProtection="1">
      <alignment horizontal="center"/>
    </xf>
    <xf numFmtId="2" fontId="2" fillId="0" borderId="18" xfId="70" applyNumberFormat="1" applyBorder="1" applyAlignment="1">
      <alignment horizontal="center" vertical="center"/>
    </xf>
    <xf numFmtId="166" fontId="2" fillId="0" borderId="53" xfId="70" applyNumberFormat="1" applyBorder="1" applyAlignment="1" applyProtection="1">
      <alignment horizontal="center"/>
    </xf>
    <xf numFmtId="166" fontId="2" fillId="0" borderId="18" xfId="70" applyNumberFormat="1" applyBorder="1" applyAlignment="1">
      <alignment horizontal="center" vertical="center"/>
    </xf>
    <xf numFmtId="0" fontId="2" fillId="0" borderId="53" xfId="70" applyBorder="1" applyAlignment="1" applyProtection="1">
      <alignment horizontal="center"/>
    </xf>
    <xf numFmtId="167" fontId="2" fillId="0" borderId="39" xfId="70" applyNumberFormat="1" applyBorder="1" applyAlignment="1" applyProtection="1">
      <alignment horizontal="center"/>
    </xf>
    <xf numFmtId="1" fontId="2" fillId="0" borderId="18" xfId="70" applyNumberFormat="1" applyBorder="1" applyAlignment="1">
      <alignment horizontal="center"/>
    </xf>
    <xf numFmtId="0" fontId="2" fillId="0" borderId="0" xfId="70" applyFont="1" applyAlignment="1">
      <alignment horizontal="center"/>
    </xf>
    <xf numFmtId="0" fontId="2" fillId="0" borderId="0" xfId="70" applyBorder="1" applyAlignment="1">
      <alignment horizontal="center" vertical="center"/>
    </xf>
    <xf numFmtId="164" fontId="2" fillId="0" borderId="39" xfId="70" applyNumberFormat="1" applyBorder="1" applyAlignment="1" applyProtection="1">
      <alignment horizontal="center"/>
    </xf>
    <xf numFmtId="0" fontId="2" fillId="0" borderId="0" xfId="70" applyBorder="1" applyAlignment="1" applyProtection="1">
      <alignment horizontal="center"/>
    </xf>
    <xf numFmtId="164" fontId="49" fillId="0" borderId="0" xfId="70" applyNumberFormat="1" applyFont="1" applyAlignment="1">
      <alignment horizontal="center" vertical="center"/>
    </xf>
    <xf numFmtId="0" fontId="49" fillId="0" borderId="0" xfId="70" applyFont="1" applyAlignment="1">
      <alignment horizontal="center" vertical="center"/>
    </xf>
    <xf numFmtId="2" fontId="49" fillId="0" borderId="0" xfId="70" applyNumberFormat="1" applyFont="1" applyAlignment="1">
      <alignment horizontal="center" vertical="center"/>
    </xf>
    <xf numFmtId="166" fontId="49" fillId="0" borderId="0" xfId="70" applyNumberFormat="1" applyFont="1" applyAlignment="1">
      <alignment horizontal="center" vertical="center"/>
    </xf>
    <xf numFmtId="1" fontId="49" fillId="0" borderId="0" xfId="70" applyNumberFormat="1" applyFont="1" applyAlignment="1">
      <alignment horizontal="center" vertical="center"/>
    </xf>
    <xf numFmtId="0" fontId="2" fillId="0" borderId="0" xfId="70" applyFont="1" applyBorder="1" applyAlignment="1">
      <alignment horizontal="center"/>
    </xf>
    <xf numFmtId="0" fontId="49" fillId="0" borderId="0" xfId="70" applyFont="1" applyBorder="1" applyAlignment="1">
      <alignment horizontal="center"/>
    </xf>
    <xf numFmtId="0" fontId="2" fillId="0" borderId="40" xfId="70" applyBorder="1" applyAlignment="1" applyProtection="1">
      <alignment horizontal="center"/>
    </xf>
    <xf numFmtId="164" fontId="49" fillId="0" borderId="41" xfId="50" applyNumberFormat="1" applyFont="1" applyFill="1" applyBorder="1" applyAlignment="1">
      <alignment horizontal="center" vertical="center"/>
    </xf>
    <xf numFmtId="164" fontId="49" fillId="0" borderId="40" xfId="70" applyNumberFormat="1" applyFont="1" applyBorder="1" applyAlignment="1">
      <alignment horizontal="center" vertical="center"/>
    </xf>
    <xf numFmtId="164" fontId="2" fillId="0" borderId="40" xfId="70" applyNumberFormat="1" applyBorder="1" applyAlignment="1">
      <alignment horizontal="center" vertical="center"/>
    </xf>
    <xf numFmtId="1" fontId="49" fillId="0" borderId="27" xfId="50" applyNumberFormat="1" applyFont="1" applyFill="1" applyBorder="1" applyAlignment="1">
      <alignment horizontal="center" vertical="center"/>
    </xf>
    <xf numFmtId="0" fontId="49" fillId="0" borderId="40" xfId="70" applyFont="1" applyBorder="1" applyAlignment="1">
      <alignment horizontal="center" vertical="center"/>
    </xf>
    <xf numFmtId="1" fontId="2" fillId="0" borderId="40" xfId="70" applyNumberFormat="1" applyBorder="1" applyAlignment="1">
      <alignment horizontal="center" vertical="center"/>
    </xf>
    <xf numFmtId="2" fontId="49" fillId="0" borderId="27" xfId="50" applyNumberFormat="1" applyFont="1" applyFill="1" applyBorder="1" applyAlignment="1">
      <alignment horizontal="center" vertical="center"/>
    </xf>
    <xf numFmtId="2" fontId="49" fillId="0" borderId="40" xfId="70" applyNumberFormat="1" applyFont="1" applyBorder="1" applyAlignment="1">
      <alignment horizontal="center" vertical="center"/>
    </xf>
    <xf numFmtId="2" fontId="2" fillId="0" borderId="40" xfId="70" applyNumberFormat="1" applyBorder="1" applyAlignment="1">
      <alignment horizontal="center" vertical="center"/>
    </xf>
    <xf numFmtId="164" fontId="49" fillId="0" borderId="27" xfId="50" applyNumberFormat="1" applyFont="1" applyFill="1" applyBorder="1" applyAlignment="1">
      <alignment horizontal="center" vertical="center"/>
    </xf>
    <xf numFmtId="166" fontId="49" fillId="0" borderId="27" xfId="50" applyNumberFormat="1" applyFont="1" applyFill="1" applyBorder="1" applyAlignment="1">
      <alignment horizontal="center" vertical="center"/>
    </xf>
    <xf numFmtId="166" fontId="49" fillId="0" borderId="40" xfId="70" applyNumberFormat="1" applyFont="1" applyBorder="1" applyAlignment="1">
      <alignment horizontal="center" vertical="center"/>
    </xf>
    <xf numFmtId="166" fontId="2" fillId="0" borderId="40" xfId="70" applyNumberFormat="1" applyBorder="1" applyAlignment="1">
      <alignment horizontal="center" vertical="center"/>
    </xf>
    <xf numFmtId="1" fontId="49" fillId="0" borderId="40" xfId="70" applyNumberFormat="1" applyFont="1" applyBorder="1" applyAlignment="1">
      <alignment horizontal="center" vertical="center"/>
    </xf>
    <xf numFmtId="0" fontId="2" fillId="0" borderId="41" xfId="70" applyFont="1" applyBorder="1" applyAlignment="1">
      <alignment horizontal="center"/>
    </xf>
    <xf numFmtId="0" fontId="2" fillId="0" borderId="40" xfId="70" applyFont="1" applyBorder="1" applyAlignment="1">
      <alignment horizontal="center"/>
    </xf>
    <xf numFmtId="1" fontId="2" fillId="0" borderId="40" xfId="70" applyNumberFormat="1" applyBorder="1" applyAlignment="1">
      <alignment horizontal="center"/>
    </xf>
    <xf numFmtId="0" fontId="49" fillId="0" borderId="27" xfId="70" applyFont="1" applyBorder="1" applyAlignment="1">
      <alignment horizontal="center"/>
    </xf>
    <xf numFmtId="0" fontId="49" fillId="0" borderId="40" xfId="70" applyFont="1" applyBorder="1" applyAlignment="1">
      <alignment horizontal="center"/>
    </xf>
    <xf numFmtId="0" fontId="2" fillId="0" borderId="48" xfId="70" applyFont="1" applyFill="1" applyBorder="1"/>
    <xf numFmtId="166" fontId="2" fillId="0" borderId="0" xfId="70" applyNumberFormat="1" applyBorder="1" applyAlignment="1">
      <alignment horizontal="center"/>
    </xf>
    <xf numFmtId="0" fontId="2" fillId="0" borderId="18" xfId="70" applyFont="1" applyBorder="1" applyAlignment="1">
      <alignment horizontal="center" vertical="center"/>
    </xf>
    <xf numFmtId="164" fontId="2" fillId="0" borderId="53" xfId="70" applyNumberFormat="1" applyBorder="1" applyAlignment="1" applyProtection="1">
      <alignment horizontal="center"/>
    </xf>
    <xf numFmtId="164" fontId="2" fillId="0" borderId="0" xfId="70" applyNumberFormat="1" applyAlignment="1" applyProtection="1">
      <alignment horizontal="center"/>
    </xf>
    <xf numFmtId="164" fontId="2" fillId="0" borderId="0" xfId="70" applyNumberFormat="1" applyBorder="1" applyAlignment="1">
      <alignment horizontal="center"/>
    </xf>
    <xf numFmtId="0" fontId="2" fillId="0" borderId="0" xfId="70" applyFont="1" applyBorder="1" applyAlignment="1">
      <alignment horizontal="center" vertical="center"/>
    </xf>
    <xf numFmtId="0" fontId="2" fillId="0" borderId="40" xfId="70" applyFont="1" applyBorder="1" applyAlignment="1" applyProtection="1">
      <alignment horizontal="center"/>
    </xf>
    <xf numFmtId="164" fontId="2" fillId="0" borderId="40" xfId="70" applyNumberFormat="1" applyBorder="1" applyAlignment="1">
      <alignment horizontal="center"/>
    </xf>
    <xf numFmtId="0" fontId="2" fillId="0" borderId="0" xfId="70" applyBorder="1"/>
    <xf numFmtId="2" fontId="19" fillId="0" borderId="0" xfId="65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vertical="center"/>
    </xf>
    <xf numFmtId="0" fontId="19" fillId="0" borderId="22" xfId="28" applyFont="1" applyFill="1" applyBorder="1"/>
    <xf numFmtId="0" fontId="19" fillId="0" borderId="22" xfId="0" applyFont="1" applyFill="1" applyBorder="1"/>
    <xf numFmtId="0" fontId="48" fillId="0" borderId="22" xfId="0" applyFont="1" applyFill="1" applyBorder="1"/>
    <xf numFmtId="0" fontId="46" fillId="0" borderId="0" xfId="114" applyFont="1" applyAlignment="1">
      <alignment horizontal="center"/>
    </xf>
    <xf numFmtId="0" fontId="47" fillId="0" borderId="16" xfId="114" applyFont="1" applyBorder="1" applyAlignment="1">
      <alignment horizontal="left"/>
    </xf>
    <xf numFmtId="0" fontId="47" fillId="0" borderId="16" xfId="114" applyFont="1" applyBorder="1" applyAlignment="1">
      <alignment horizontal="center"/>
    </xf>
    <xf numFmtId="1" fontId="13" fillId="0" borderId="16" xfId="114" applyNumberFormat="1" applyFont="1" applyBorder="1" applyAlignment="1">
      <alignment horizontal="center" vertical="center"/>
    </xf>
    <xf numFmtId="1" fontId="43" fillId="0" borderId="16" xfId="114" applyNumberFormat="1" applyFont="1" applyBorder="1" applyAlignment="1">
      <alignment horizontal="center" vertical="center"/>
    </xf>
    <xf numFmtId="1" fontId="43" fillId="0" borderId="16" xfId="114" applyNumberFormat="1" applyFont="1" applyBorder="1" applyAlignment="1">
      <alignment horizontal="center" vertical="center" wrapText="1"/>
    </xf>
    <xf numFmtId="1" fontId="43" fillId="0" borderId="27" xfId="114" applyNumberFormat="1" applyFont="1" applyBorder="1" applyAlignment="1">
      <alignment horizontal="center" vertical="center" wrapText="1"/>
    </xf>
    <xf numFmtId="0" fontId="47" fillId="0" borderId="28" xfId="114" applyFont="1" applyBorder="1" applyAlignment="1">
      <alignment horizontal="left"/>
    </xf>
    <xf numFmtId="164" fontId="19" fillId="0" borderId="16" xfId="114" applyNumberFormat="1" applyFont="1" applyFill="1" applyBorder="1" applyAlignment="1">
      <alignment horizontal="center"/>
    </xf>
    <xf numFmtId="0" fontId="19" fillId="0" borderId="16" xfId="114" applyFont="1" applyFill="1" applyBorder="1" applyAlignment="1">
      <alignment horizontal="center"/>
    </xf>
    <xf numFmtId="1" fontId="19" fillId="0" borderId="27" xfId="114" applyNumberFormat="1" applyFont="1" applyFill="1" applyBorder="1" applyAlignment="1">
      <alignment horizontal="center"/>
    </xf>
    <xf numFmtId="164" fontId="19" fillId="0" borderId="28" xfId="114" applyNumberFormat="1" applyFont="1" applyFill="1" applyBorder="1" applyAlignment="1">
      <alignment horizontal="center"/>
    </xf>
    <xf numFmtId="2" fontId="19" fillId="0" borderId="16" xfId="114" applyNumberFormat="1" applyFont="1" applyFill="1" applyBorder="1" applyAlignment="1">
      <alignment horizontal="center"/>
    </xf>
    <xf numFmtId="164" fontId="19" fillId="0" borderId="27" xfId="114" applyNumberFormat="1" applyFont="1" applyFill="1" applyBorder="1" applyAlignment="1">
      <alignment horizontal="center"/>
    </xf>
    <xf numFmtId="1" fontId="19" fillId="0" borderId="16" xfId="114" applyNumberFormat="1" applyFont="1" applyFill="1" applyBorder="1" applyAlignment="1">
      <alignment horizontal="center"/>
    </xf>
    <xf numFmtId="1" fontId="48" fillId="0" borderId="16" xfId="114" applyNumberFormat="1" applyFont="1" applyFill="1" applyBorder="1" applyAlignment="1">
      <alignment horizontal="center"/>
    </xf>
    <xf numFmtId="164" fontId="48" fillId="0" borderId="27" xfId="114" applyNumberFormat="1" applyFont="1" applyFill="1" applyBorder="1" applyAlignment="1">
      <alignment horizontal="center"/>
    </xf>
    <xf numFmtId="1" fontId="19" fillId="0" borderId="28" xfId="114" applyNumberFormat="1" applyFont="1" applyFill="1" applyBorder="1" applyAlignment="1">
      <alignment horizontal="center"/>
    </xf>
    <xf numFmtId="164" fontId="19" fillId="0" borderId="30" xfId="114" applyNumberFormat="1" applyFont="1" applyFill="1" applyBorder="1" applyAlignment="1">
      <alignment horizontal="center"/>
    </xf>
    <xf numFmtId="0" fontId="19" fillId="0" borderId="0" xfId="99" applyFont="1" applyFill="1" applyBorder="1" applyAlignment="1">
      <alignment horizontal="center" vertical="center"/>
    </xf>
    <xf numFmtId="0" fontId="19" fillId="0" borderId="12" xfId="99" applyFont="1" applyFill="1" applyBorder="1"/>
    <xf numFmtId="0" fontId="13" fillId="0" borderId="12" xfId="99" applyFont="1" applyFill="1" applyBorder="1" applyAlignment="1">
      <alignment horizontal="center" vertical="center"/>
    </xf>
    <xf numFmtId="0" fontId="13" fillId="0" borderId="21" xfId="99" applyFont="1" applyFill="1" applyBorder="1" applyAlignment="1">
      <alignment horizontal="center" vertical="center"/>
    </xf>
    <xf numFmtId="0" fontId="19" fillId="0" borderId="28" xfId="99" applyFont="1" applyFill="1" applyBorder="1"/>
    <xf numFmtId="164" fontId="19" fillId="0" borderId="16" xfId="99" applyNumberFormat="1" applyFont="1" applyFill="1" applyBorder="1" applyAlignment="1">
      <alignment horizontal="center" vertical="center"/>
    </xf>
    <xf numFmtId="164" fontId="19" fillId="0" borderId="12" xfId="99" applyNumberFormat="1" applyFont="1" applyFill="1" applyBorder="1" applyAlignment="1">
      <alignment horizontal="center" vertical="center"/>
    </xf>
    <xf numFmtId="1" fontId="19" fillId="0" borderId="16" xfId="99" applyNumberFormat="1" applyFont="1" applyFill="1" applyBorder="1" applyAlignment="1">
      <alignment horizontal="center" vertical="center"/>
    </xf>
    <xf numFmtId="1" fontId="19" fillId="0" borderId="27" xfId="99" applyNumberFormat="1" applyFont="1" applyFill="1" applyBorder="1" applyAlignment="1">
      <alignment horizontal="center" vertical="center"/>
    </xf>
    <xf numFmtId="164" fontId="19" fillId="0" borderId="30" xfId="99" applyNumberFormat="1" applyFont="1" applyFill="1" applyBorder="1" applyAlignment="1">
      <alignment horizontal="center" vertical="center"/>
    </xf>
    <xf numFmtId="2" fontId="19" fillId="0" borderId="16" xfId="99" applyNumberFormat="1" applyFont="1" applyFill="1" applyBorder="1" applyAlignment="1">
      <alignment horizontal="center" vertical="center"/>
    </xf>
    <xf numFmtId="164" fontId="19" fillId="0" borderId="27" xfId="99" applyNumberFormat="1" applyFont="1" applyFill="1" applyBorder="1" applyAlignment="1">
      <alignment horizontal="center" vertical="center"/>
    </xf>
    <xf numFmtId="2" fontId="19" fillId="0" borderId="12" xfId="99" applyNumberFormat="1" applyFont="1" applyFill="1" applyBorder="1" applyAlignment="1">
      <alignment horizontal="center" vertical="center"/>
    </xf>
    <xf numFmtId="1" fontId="19" fillId="0" borderId="30" xfId="99" applyNumberFormat="1" applyFont="1" applyFill="1" applyBorder="1" applyAlignment="1">
      <alignment horizontal="center" vertical="center"/>
    </xf>
    <xf numFmtId="0" fontId="19" fillId="0" borderId="40" xfId="99" applyFont="1" applyFill="1" applyBorder="1"/>
    <xf numFmtId="0" fontId="47" fillId="0" borderId="40" xfId="114" applyFont="1" applyBorder="1" applyAlignment="1">
      <alignment horizontal="center"/>
    </xf>
    <xf numFmtId="0" fontId="13" fillId="0" borderId="40" xfId="99" applyFont="1" applyFill="1" applyBorder="1" applyAlignment="1">
      <alignment horizontal="center" vertical="center"/>
    </xf>
    <xf numFmtId="0" fontId="19" fillId="0" borderId="22" xfId="99" applyFont="1" applyFill="1" applyBorder="1"/>
    <xf numFmtId="164" fontId="19" fillId="0" borderId="40" xfId="99" applyNumberFormat="1" applyFont="1" applyFill="1" applyBorder="1" applyAlignment="1">
      <alignment horizontal="center" vertical="center"/>
    </xf>
    <xf numFmtId="1" fontId="19" fillId="0" borderId="40" xfId="99" applyNumberFormat="1" applyFont="1" applyFill="1" applyBorder="1" applyAlignment="1">
      <alignment horizontal="center" vertical="center"/>
    </xf>
    <xf numFmtId="2" fontId="19" fillId="0" borderId="40" xfId="99" applyNumberFormat="1" applyFont="1" applyFill="1" applyBorder="1" applyAlignment="1">
      <alignment horizontal="center" vertical="center"/>
    </xf>
    <xf numFmtId="2" fontId="38" fillId="30" borderId="11" xfId="28" applyNumberFormat="1" applyFont="1" applyFill="1" applyBorder="1" applyAlignment="1">
      <alignment horizontal="fill" vertical="center" wrapText="1"/>
    </xf>
    <xf numFmtId="2" fontId="12" fillId="0" borderId="11" xfId="50" applyNumberFormat="1" applyFont="1" applyFill="1" applyBorder="1" applyAlignment="1">
      <alignment vertical="center"/>
    </xf>
    <xf numFmtId="1" fontId="19" fillId="16" borderId="27" xfId="0" applyNumberFormat="1" applyFont="1" applyFill="1" applyBorder="1" applyAlignment="1">
      <alignment horizontal="center"/>
    </xf>
    <xf numFmtId="1" fontId="19" fillId="16" borderId="20" xfId="0" applyNumberFormat="1" applyFont="1" applyFill="1" applyBorder="1" applyAlignment="1">
      <alignment horizontal="center"/>
    </xf>
    <xf numFmtId="1" fontId="12" fillId="16" borderId="15" xfId="128" applyNumberFormat="1" applyFont="1" applyFill="1" applyBorder="1" applyAlignment="1">
      <alignment horizontal="centerContinuous" vertical="center" wrapText="1"/>
    </xf>
    <xf numFmtId="164" fontId="12" fillId="16" borderId="10" xfId="128" applyNumberFormat="1" applyFont="1" applyFill="1" applyBorder="1" applyAlignment="1">
      <alignment horizontal="centerContinuous" vertical="center" wrapText="1"/>
    </xf>
    <xf numFmtId="164" fontId="12" fillId="16" borderId="10" xfId="128" applyNumberFormat="1" applyFont="1" applyFill="1" applyBorder="1" applyAlignment="1">
      <alignment horizontal="center" vertical="center" wrapText="1"/>
    </xf>
    <xf numFmtId="165" fontId="15" fillId="0" borderId="0" xfId="56" applyFont="1" applyBorder="1" applyAlignment="1" applyProtection="1">
      <alignment horizontal="center"/>
    </xf>
    <xf numFmtId="165" fontId="15" fillId="0" borderId="0" xfId="56" applyFont="1" applyBorder="1" applyAlignment="1" applyProtection="1">
      <alignment horizontal="center"/>
    </xf>
    <xf numFmtId="165" fontId="15" fillId="0" borderId="0" xfId="56" applyFont="1" applyAlignment="1" applyProtection="1">
      <alignment horizontal="center"/>
    </xf>
    <xf numFmtId="165" fontId="53" fillId="0" borderId="0" xfId="56" applyFont="1" applyAlignment="1">
      <alignment horizontal="center"/>
    </xf>
    <xf numFmtId="165" fontId="15" fillId="17" borderId="22" xfId="56" applyFont="1" applyFill="1" applyBorder="1" applyAlignment="1" applyProtection="1">
      <alignment horizontal="center"/>
    </xf>
    <xf numFmtId="165" fontId="15" fillId="17" borderId="23" xfId="56" applyFont="1" applyFill="1" applyBorder="1" applyAlignment="1" applyProtection="1">
      <alignment horizontal="center"/>
    </xf>
    <xf numFmtId="165" fontId="15" fillId="19" borderId="21" xfId="56" applyFont="1" applyFill="1" applyBorder="1" applyAlignment="1" applyProtection="1">
      <alignment horizontal="center"/>
    </xf>
    <xf numFmtId="165" fontId="15" fillId="19" borderId="22" xfId="56" applyFont="1" applyFill="1" applyBorder="1" applyAlignment="1" applyProtection="1">
      <alignment horizontal="center"/>
    </xf>
    <xf numFmtId="165" fontId="15" fillId="19" borderId="23" xfId="56" applyFont="1" applyFill="1" applyBorder="1" applyAlignment="1" applyProtection="1">
      <alignment horizontal="center"/>
    </xf>
    <xf numFmtId="165" fontId="15" fillId="0" borderId="21" xfId="56" applyFont="1" applyFill="1" applyBorder="1" applyAlignment="1" applyProtection="1">
      <alignment horizontal="center"/>
    </xf>
    <xf numFmtId="165" fontId="15" fillId="0" borderId="22" xfId="56" applyFont="1" applyFill="1" applyBorder="1" applyAlignment="1" applyProtection="1">
      <alignment horizontal="center"/>
    </xf>
    <xf numFmtId="165" fontId="15" fillId="0" borderId="23" xfId="56" applyFont="1" applyFill="1" applyBorder="1" applyAlignment="1" applyProtection="1">
      <alignment horizontal="center"/>
    </xf>
    <xf numFmtId="165" fontId="15" fillId="15" borderId="21" xfId="56" applyFont="1" applyFill="1" applyBorder="1" applyAlignment="1" applyProtection="1">
      <alignment horizontal="center"/>
    </xf>
    <xf numFmtId="165" fontId="15" fillId="15" borderId="22" xfId="56" applyFont="1" applyFill="1" applyBorder="1" applyAlignment="1" applyProtection="1">
      <alignment horizontal="center"/>
    </xf>
    <xf numFmtId="165" fontId="15" fillId="18" borderId="22" xfId="56" applyFont="1" applyFill="1" applyBorder="1" applyAlignment="1" applyProtection="1">
      <alignment horizontal="center" vertical="center"/>
    </xf>
    <xf numFmtId="0" fontId="55" fillId="0" borderId="22" xfId="58" applyFont="1" applyBorder="1" applyAlignment="1">
      <alignment horizontal="center"/>
    </xf>
    <xf numFmtId="0" fontId="55" fillId="0" borderId="50" xfId="58" applyFont="1" applyBorder="1" applyAlignment="1">
      <alignment horizontal="center"/>
    </xf>
    <xf numFmtId="0" fontId="55" fillId="0" borderId="23" xfId="58" applyFont="1" applyBorder="1" applyAlignment="1">
      <alignment horizontal="center"/>
    </xf>
    <xf numFmtId="0" fontId="55" fillId="0" borderId="21" xfId="58" applyFont="1" applyBorder="1" applyAlignment="1">
      <alignment horizontal="center"/>
    </xf>
    <xf numFmtId="0" fontId="9" fillId="0" borderId="55" xfId="58" applyBorder="1" applyAlignment="1">
      <alignment vertical="center" wrapText="1"/>
    </xf>
    <xf numFmtId="0" fontId="9" fillId="0" borderId="48" xfId="58" applyBorder="1" applyAlignment="1">
      <alignment vertical="center" wrapText="1"/>
    </xf>
    <xf numFmtId="0" fontId="9" fillId="0" borderId="33" xfId="58" applyBorder="1" applyAlignment="1">
      <alignment vertical="center" wrapText="1"/>
    </xf>
    <xf numFmtId="0" fontId="51" fillId="0" borderId="45" xfId="58" applyFont="1" applyBorder="1" applyAlignment="1">
      <alignment horizontal="center"/>
    </xf>
    <xf numFmtId="0" fontId="51" fillId="0" borderId="56" xfId="58" applyFont="1" applyBorder="1" applyAlignment="1">
      <alignment horizontal="center"/>
    </xf>
    <xf numFmtId="0" fontId="51" fillId="0" borderId="10" xfId="58" applyFont="1" applyBorder="1" applyAlignment="1">
      <alignment horizontal="left"/>
    </xf>
    <xf numFmtId="0" fontId="51" fillId="0" borderId="40" xfId="58" applyFont="1" applyBorder="1" applyAlignment="1">
      <alignment horizontal="center"/>
    </xf>
    <xf numFmtId="0" fontId="51" fillId="0" borderId="49" xfId="58" applyFont="1" applyBorder="1" applyAlignment="1">
      <alignment horizontal="center"/>
    </xf>
    <xf numFmtId="0" fontId="2" fillId="0" borderId="55" xfId="70" applyBorder="1" applyAlignment="1">
      <alignment vertical="center" wrapText="1"/>
    </xf>
    <xf numFmtId="0" fontId="2" fillId="0" borderId="48" xfId="70" applyBorder="1" applyAlignment="1">
      <alignment vertical="center" wrapText="1"/>
    </xf>
    <xf numFmtId="0" fontId="2" fillId="0" borderId="33" xfId="70" applyBorder="1" applyAlignment="1">
      <alignment vertical="center" wrapText="1"/>
    </xf>
    <xf numFmtId="0" fontId="51" fillId="0" borderId="45" xfId="70" applyFont="1" applyBorder="1" applyAlignment="1">
      <alignment horizontal="center"/>
    </xf>
    <xf numFmtId="0" fontId="51" fillId="0" borderId="56" xfId="70" applyFont="1" applyBorder="1" applyAlignment="1">
      <alignment horizontal="center"/>
    </xf>
    <xf numFmtId="0" fontId="55" fillId="0" borderId="22" xfId="70" applyFont="1" applyBorder="1" applyAlignment="1">
      <alignment horizontal="center"/>
    </xf>
    <xf numFmtId="0" fontId="55" fillId="0" borderId="50" xfId="70" applyFont="1" applyBorder="1" applyAlignment="1">
      <alignment horizontal="center"/>
    </xf>
    <xf numFmtId="0" fontId="55" fillId="0" borderId="23" xfId="70" applyFont="1" applyBorder="1" applyAlignment="1">
      <alignment horizontal="center"/>
    </xf>
    <xf numFmtId="0" fontId="55" fillId="0" borderId="21" xfId="70" applyFont="1" applyBorder="1" applyAlignment="1">
      <alignment horizontal="center"/>
    </xf>
    <xf numFmtId="0" fontId="55" fillId="0" borderId="21" xfId="69" applyFont="1" applyBorder="1" applyAlignment="1">
      <alignment horizontal="center"/>
    </xf>
    <xf numFmtId="0" fontId="55" fillId="0" borderId="22" xfId="69" applyFont="1" applyBorder="1" applyAlignment="1">
      <alignment horizontal="center"/>
    </xf>
    <xf numFmtId="0" fontId="55" fillId="0" borderId="23" xfId="69" applyFont="1" applyBorder="1" applyAlignment="1">
      <alignment horizontal="center"/>
    </xf>
    <xf numFmtId="0" fontId="2" fillId="0" borderId="55" xfId="69" applyBorder="1" applyAlignment="1">
      <alignment vertical="center" wrapText="1"/>
    </xf>
    <xf numFmtId="0" fontId="2" fillId="0" borderId="48" xfId="69" applyBorder="1" applyAlignment="1">
      <alignment vertical="center" wrapText="1"/>
    </xf>
    <xf numFmtId="0" fontId="2" fillId="0" borderId="33" xfId="69" applyBorder="1" applyAlignment="1">
      <alignment vertical="center" wrapText="1"/>
    </xf>
    <xf numFmtId="0" fontId="51" fillId="0" borderId="45" xfId="69" applyFont="1" applyBorder="1" applyAlignment="1">
      <alignment horizontal="center"/>
    </xf>
    <xf numFmtId="0" fontId="51" fillId="0" borderId="56" xfId="69" applyFont="1" applyBorder="1" applyAlignment="1">
      <alignment horizontal="center"/>
    </xf>
    <xf numFmtId="0" fontId="55" fillId="0" borderId="50" xfId="69" applyFont="1" applyBorder="1" applyAlignment="1">
      <alignment horizontal="center"/>
    </xf>
    <xf numFmtId="2" fontId="15" fillId="16" borderId="17" xfId="28" applyNumberFormat="1" applyFont="1" applyFill="1" applyBorder="1" applyAlignment="1">
      <alignment horizontal="center" vertical="center" wrapText="1"/>
    </xf>
    <xf numFmtId="2" fontId="15" fillId="16" borderId="10" xfId="28" applyNumberFormat="1" applyFont="1" applyFill="1" applyBorder="1" applyAlignment="1">
      <alignment horizontal="center" vertical="center" wrapText="1"/>
    </xf>
    <xf numFmtId="2" fontId="16" fillId="16" borderId="17" xfId="28" applyNumberFormat="1" applyFont="1" applyFill="1" applyBorder="1" applyAlignment="1">
      <alignment horizontal="center" vertical="center" wrapText="1"/>
    </xf>
    <xf numFmtId="2" fontId="16" fillId="16" borderId="10" xfId="28" applyNumberFormat="1" applyFont="1" applyFill="1" applyBorder="1" applyAlignment="1">
      <alignment horizontal="center" vertical="center" wrapText="1"/>
    </xf>
    <xf numFmtId="2" fontId="20" fillId="16" borderId="26" xfId="0" applyNumberFormat="1" applyFont="1" applyFill="1" applyBorder="1" applyAlignment="1">
      <alignment horizontal="center" vertical="center"/>
    </xf>
    <xf numFmtId="2" fontId="20" fillId="16" borderId="22" xfId="0" applyNumberFormat="1" applyFont="1" applyFill="1" applyBorder="1" applyAlignment="1">
      <alignment horizontal="center" vertical="center"/>
    </xf>
    <xf numFmtId="2" fontId="20" fillId="16" borderId="21" xfId="0" applyNumberFormat="1" applyFont="1" applyFill="1" applyBorder="1" applyAlignment="1">
      <alignment horizontal="center" vertical="center"/>
    </xf>
    <xf numFmtId="2" fontId="20" fillId="16" borderId="50" xfId="0" applyNumberFormat="1" applyFont="1" applyFill="1" applyBorder="1" applyAlignment="1">
      <alignment horizontal="center" vertical="center"/>
    </xf>
    <xf numFmtId="164" fontId="12" fillId="16" borderId="0" xfId="128" applyNumberFormat="1" applyFont="1" applyFill="1" applyBorder="1" applyAlignment="1">
      <alignment horizontal="center" vertical="center" wrapText="1"/>
    </xf>
    <xf numFmtId="164" fontId="12" fillId="16" borderId="10" xfId="128" applyNumberFormat="1" applyFont="1" applyFill="1" applyBorder="1" applyAlignment="1">
      <alignment horizontal="center" vertical="center" wrapText="1"/>
    </xf>
    <xf numFmtId="164" fontId="12" fillId="16" borderId="48" xfId="128" applyNumberFormat="1" applyFont="1" applyFill="1" applyBorder="1" applyAlignment="1">
      <alignment horizontal="center" vertical="center" wrapText="1"/>
    </xf>
    <xf numFmtId="164" fontId="12" fillId="16" borderId="33" xfId="128" applyNumberFormat="1" applyFont="1" applyFill="1" applyBorder="1" applyAlignment="1">
      <alignment horizontal="center" vertical="center" wrapText="1"/>
    </xf>
    <xf numFmtId="2" fontId="20" fillId="16" borderId="26" xfId="0" applyNumberFormat="1" applyFont="1" applyFill="1" applyBorder="1" applyAlignment="1">
      <alignment horizontal="center"/>
    </xf>
    <xf numFmtId="2" fontId="20" fillId="16" borderId="22" xfId="0" applyNumberFormat="1" applyFont="1" applyFill="1" applyBorder="1" applyAlignment="1">
      <alignment horizontal="center"/>
    </xf>
    <xf numFmtId="1" fontId="15" fillId="16" borderId="62" xfId="28" applyNumberFormat="1" applyFont="1" applyFill="1" applyBorder="1" applyAlignment="1">
      <alignment horizontal="center" vertical="center" wrapText="1"/>
    </xf>
    <xf numFmtId="1" fontId="15" fillId="16" borderId="33" xfId="28" applyNumberFormat="1" applyFont="1" applyFill="1" applyBorder="1" applyAlignment="1">
      <alignment horizontal="center" vertical="center" wrapText="1"/>
    </xf>
    <xf numFmtId="164" fontId="15" fillId="16" borderId="59" xfId="28" applyNumberFormat="1" applyFont="1" applyFill="1" applyBorder="1" applyAlignment="1">
      <alignment horizontal="center" vertical="center" wrapText="1"/>
    </xf>
    <xf numFmtId="164" fontId="15" fillId="16" borderId="15" xfId="28" applyNumberFormat="1" applyFont="1" applyFill="1" applyBorder="1" applyAlignment="1">
      <alignment horizontal="center" vertical="center" wrapText="1"/>
    </xf>
    <xf numFmtId="164" fontId="15" fillId="16" borderId="17" xfId="28" applyNumberFormat="1" applyFont="1" applyFill="1" applyBorder="1" applyAlignment="1">
      <alignment horizontal="center" vertical="center" wrapText="1"/>
    </xf>
    <xf numFmtId="164" fontId="15" fillId="16" borderId="10" xfId="28" applyNumberFormat="1" applyFont="1" applyFill="1" applyBorder="1" applyAlignment="1">
      <alignment horizontal="center" vertical="center" wrapText="1"/>
    </xf>
    <xf numFmtId="2" fontId="61" fillId="16" borderId="26" xfId="0" applyNumberFormat="1" applyFont="1" applyFill="1" applyBorder="1" applyAlignment="1">
      <alignment horizontal="center" vertical="center" wrapText="1"/>
    </xf>
    <xf numFmtId="2" fontId="61" fillId="16" borderId="22" xfId="0" applyNumberFormat="1" applyFont="1" applyFill="1" applyBorder="1" applyAlignment="1">
      <alignment horizontal="center" vertical="center" wrapText="1"/>
    </xf>
    <xf numFmtId="2" fontId="61" fillId="16" borderId="50" xfId="0" applyNumberFormat="1" applyFont="1" applyFill="1" applyBorder="1" applyAlignment="1">
      <alignment horizontal="center" vertical="center" wrapText="1"/>
    </xf>
    <xf numFmtId="2" fontId="20" fillId="16" borderId="26" xfId="0" applyNumberFormat="1" applyFont="1" applyFill="1" applyBorder="1" applyAlignment="1">
      <alignment horizontal="center" vertical="center" wrapText="1"/>
    </xf>
    <xf numFmtId="2" fontId="20" fillId="16" borderId="22" xfId="0" applyNumberFormat="1" applyFont="1" applyFill="1" applyBorder="1" applyAlignment="1">
      <alignment horizontal="center" vertical="center" wrapText="1"/>
    </xf>
    <xf numFmtId="2" fontId="20" fillId="16" borderId="50" xfId="0" applyNumberFormat="1" applyFont="1" applyFill="1" applyBorder="1" applyAlignment="1">
      <alignment horizontal="center" vertical="center" wrapText="1"/>
    </xf>
    <xf numFmtId="0" fontId="20" fillId="16" borderId="26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center"/>
    </xf>
    <xf numFmtId="0" fontId="20" fillId="16" borderId="50" xfId="0" applyFont="1" applyFill="1" applyBorder="1" applyAlignment="1">
      <alignment horizontal="center"/>
    </xf>
    <xf numFmtId="2" fontId="15" fillId="16" borderId="62" xfId="28" applyNumberFormat="1" applyFont="1" applyFill="1" applyBorder="1" applyAlignment="1">
      <alignment horizontal="center" vertical="center" wrapText="1"/>
    </xf>
    <xf numFmtId="2" fontId="15" fillId="16" borderId="33" xfId="28" applyNumberFormat="1" applyFont="1" applyFill="1" applyBorder="1" applyAlignment="1">
      <alignment horizontal="center" vertical="center" wrapText="1"/>
    </xf>
    <xf numFmtId="1" fontId="12" fillId="16" borderId="39" xfId="128" applyNumberFormat="1" applyFont="1" applyFill="1" applyBorder="1" applyAlignment="1">
      <alignment horizontal="center" vertical="center" wrapText="1"/>
    </xf>
    <xf numFmtId="1" fontId="12" fillId="16" borderId="15" xfId="128" applyNumberFormat="1" applyFont="1" applyFill="1" applyBorder="1" applyAlignment="1">
      <alignment horizontal="center" vertical="center" wrapText="1"/>
    </xf>
    <xf numFmtId="164" fontId="15" fillId="16" borderId="62" xfId="28" applyNumberFormat="1" applyFont="1" applyFill="1" applyBorder="1" applyAlignment="1">
      <alignment horizontal="center" vertical="center" wrapText="1"/>
    </xf>
    <xf numFmtId="164" fontId="15" fillId="16" borderId="33" xfId="28" applyNumberFormat="1" applyFont="1" applyFill="1" applyBorder="1" applyAlignment="1">
      <alignment horizontal="center" vertical="center" wrapText="1"/>
    </xf>
    <xf numFmtId="2" fontId="20" fillId="16" borderId="23" xfId="0" applyNumberFormat="1" applyFont="1" applyFill="1" applyBorder="1" applyAlignment="1">
      <alignment horizontal="center"/>
    </xf>
    <xf numFmtId="0" fontId="20" fillId="16" borderId="28" xfId="28" applyFont="1" applyFill="1" applyBorder="1" applyAlignment="1">
      <alignment horizontal="center"/>
    </xf>
    <xf numFmtId="0" fontId="20" fillId="16" borderId="12" xfId="28" applyFont="1" applyFill="1" applyBorder="1" applyAlignment="1">
      <alignment horizontal="center"/>
    </xf>
    <xf numFmtId="0" fontId="20" fillId="16" borderId="21" xfId="28" applyFont="1" applyFill="1" applyBorder="1" applyAlignment="1">
      <alignment horizontal="center"/>
    </xf>
    <xf numFmtId="0" fontId="20" fillId="16" borderId="28" xfId="0" applyFont="1" applyFill="1" applyBorder="1" applyAlignment="1">
      <alignment horizontal="center"/>
    </xf>
    <xf numFmtId="0" fontId="20" fillId="16" borderId="12" xfId="0" applyFont="1" applyFill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20" fillId="16" borderId="34" xfId="0" applyFont="1" applyFill="1" applyBorder="1" applyAlignment="1">
      <alignment horizontal="center"/>
    </xf>
    <xf numFmtId="0" fontId="15" fillId="16" borderId="25" xfId="28" applyFont="1" applyFill="1" applyBorder="1" applyAlignment="1">
      <alignment horizontal="center" vertical="center"/>
    </xf>
    <xf numFmtId="0" fontId="15" fillId="16" borderId="53" xfId="28" applyFont="1" applyFill="1" applyBorder="1" applyAlignment="1">
      <alignment horizontal="center" vertical="center"/>
    </xf>
    <xf numFmtId="0" fontId="15" fillId="16" borderId="24" xfId="28" applyFont="1" applyFill="1" applyBorder="1" applyAlignment="1">
      <alignment horizontal="center" vertical="center"/>
    </xf>
    <xf numFmtId="0" fontId="15" fillId="16" borderId="17" xfId="28" applyFont="1" applyFill="1" applyBorder="1" applyAlignment="1">
      <alignment horizontal="center" vertical="center"/>
    </xf>
    <xf numFmtId="0" fontId="15" fillId="16" borderId="0" xfId="28" applyFont="1" applyFill="1" applyBorder="1" applyAlignment="1">
      <alignment horizontal="center" vertical="center"/>
    </xf>
    <xf numFmtId="0" fontId="15" fillId="16" borderId="10" xfId="28" applyFont="1" applyFill="1" applyBorder="1" applyAlignment="1">
      <alignment horizontal="center" vertical="center"/>
    </xf>
    <xf numFmtId="164" fontId="15" fillId="16" borderId="25" xfId="28" applyNumberFormat="1" applyFont="1" applyFill="1" applyBorder="1" applyAlignment="1">
      <alignment horizontal="center" vertical="center" wrapText="1"/>
    </xf>
    <xf numFmtId="0" fontId="15" fillId="16" borderId="42" xfId="28" applyFont="1" applyFill="1" applyBorder="1" applyAlignment="1">
      <alignment horizontal="left" vertical="center" wrapText="1"/>
    </xf>
    <xf numFmtId="0" fontId="15" fillId="16" borderId="32" xfId="28" applyFont="1" applyFill="1" applyBorder="1" applyAlignment="1">
      <alignment horizontal="left" vertical="center" wrapText="1"/>
    </xf>
    <xf numFmtId="164" fontId="15" fillId="16" borderId="24" xfId="28" applyNumberFormat="1" applyFont="1" applyFill="1" applyBorder="1" applyAlignment="1">
      <alignment horizontal="center" vertical="center" wrapText="1"/>
    </xf>
    <xf numFmtId="164" fontId="15" fillId="16" borderId="53" xfId="28" applyNumberFormat="1" applyFont="1" applyFill="1" applyBorder="1" applyAlignment="1">
      <alignment horizontal="center" vertical="center" textRotation="90" wrapText="1"/>
    </xf>
    <xf numFmtId="164" fontId="15" fillId="16" borderId="24" xfId="28" applyNumberFormat="1" applyFont="1" applyFill="1" applyBorder="1" applyAlignment="1">
      <alignment horizontal="center" vertical="center" textRotation="90" wrapText="1"/>
    </xf>
    <xf numFmtId="164" fontId="15" fillId="16" borderId="0" xfId="28" applyNumberFormat="1" applyFont="1" applyFill="1" applyBorder="1" applyAlignment="1">
      <alignment horizontal="center" vertical="center" textRotation="90" wrapText="1"/>
    </xf>
    <xf numFmtId="164" fontId="15" fillId="16" borderId="10" xfId="28" applyNumberFormat="1" applyFont="1" applyFill="1" applyBorder="1" applyAlignment="1">
      <alignment horizontal="center" vertical="center" textRotation="90" wrapText="1"/>
    </xf>
    <xf numFmtId="164" fontId="15" fillId="16" borderId="48" xfId="28" applyNumberFormat="1" applyFont="1" applyFill="1" applyBorder="1" applyAlignment="1">
      <alignment horizontal="center" vertical="center" textRotation="90" wrapText="1"/>
    </xf>
    <xf numFmtId="164" fontId="15" fillId="16" borderId="33" xfId="28" applyNumberFormat="1" applyFont="1" applyFill="1" applyBorder="1" applyAlignment="1">
      <alignment horizontal="center" vertical="center" textRotation="90" wrapText="1"/>
    </xf>
    <xf numFmtId="1" fontId="15" fillId="16" borderId="17" xfId="28" applyNumberFormat="1" applyFont="1" applyFill="1" applyBorder="1" applyAlignment="1">
      <alignment horizontal="center" vertical="center" wrapText="1"/>
    </xf>
    <xf numFmtId="1" fontId="15" fillId="16" borderId="10" xfId="28" applyNumberFormat="1" applyFont="1" applyFill="1" applyBorder="1" applyAlignment="1">
      <alignment horizontal="center" vertical="center" wrapText="1"/>
    </xf>
    <xf numFmtId="1" fontId="73" fillId="0" borderId="26" xfId="128" applyNumberFormat="1" applyFont="1" applyBorder="1" applyAlignment="1">
      <alignment horizontal="center" vertical="center"/>
    </xf>
    <xf numFmtId="1" fontId="73" fillId="0" borderId="22" xfId="128" applyNumberFormat="1" applyFont="1" applyBorder="1" applyAlignment="1">
      <alignment horizontal="center" vertical="center"/>
    </xf>
    <xf numFmtId="1" fontId="73" fillId="0" borderId="50" xfId="128" applyNumberFormat="1" applyFont="1" applyBorder="1" applyAlignment="1">
      <alignment horizontal="center" vertical="center"/>
    </xf>
    <xf numFmtId="0" fontId="20" fillId="20" borderId="37" xfId="28" applyFont="1" applyFill="1" applyBorder="1" applyAlignment="1">
      <alignment horizontal="left" vertical="center"/>
    </xf>
    <xf numFmtId="0" fontId="20" fillId="20" borderId="11" xfId="28" applyFont="1" applyFill="1" applyBorder="1" applyAlignment="1">
      <alignment horizontal="left" vertical="center"/>
    </xf>
    <xf numFmtId="0" fontId="20" fillId="20" borderId="36" xfId="28" applyFont="1" applyFill="1" applyBorder="1" applyAlignment="1">
      <alignment horizontal="left" vertical="center"/>
    </xf>
    <xf numFmtId="0" fontId="1" fillId="0" borderId="0" xfId="129" applyAlignment="1">
      <alignment horizontal="center"/>
    </xf>
    <xf numFmtId="0" fontId="14" fillId="0" borderId="0" xfId="129" applyFont="1" applyAlignment="1" applyProtection="1">
      <alignment horizontal="left"/>
    </xf>
    <xf numFmtId="49" fontId="14" fillId="0" borderId="0" xfId="129" applyNumberFormat="1" applyFont="1" applyFill="1" applyBorder="1" applyAlignment="1" applyProtection="1">
      <alignment horizontal="center"/>
    </xf>
    <xf numFmtId="49" fontId="14" fillId="0" borderId="0" xfId="129" applyNumberFormat="1" applyFont="1" applyFill="1" applyBorder="1" applyAlignment="1">
      <alignment horizontal="center"/>
    </xf>
    <xf numFmtId="49" fontId="14" fillId="0" borderId="0" xfId="129" applyNumberFormat="1" applyFont="1" applyBorder="1" applyAlignment="1" applyProtection="1">
      <alignment horizontal="center"/>
    </xf>
    <xf numFmtId="49" fontId="14" fillId="23" borderId="0" xfId="130" applyNumberFormat="1" applyFont="1" applyFill="1" applyBorder="1" applyAlignment="1" applyProtection="1">
      <alignment horizontal="center"/>
    </xf>
    <xf numFmtId="49" fontId="14" fillId="24" borderId="0" xfId="130" applyNumberFormat="1" applyFont="1" applyFill="1" applyBorder="1" applyAlignment="1" applyProtection="1">
      <alignment horizontal="center"/>
    </xf>
    <xf numFmtId="0" fontId="20" fillId="0" borderId="0" xfId="130" applyFont="1" applyAlignment="1" applyProtection="1">
      <alignment horizontal="center"/>
    </xf>
    <xf numFmtId="49" fontId="74" fillId="28" borderId="0" xfId="68" applyNumberFormat="1" applyFont="1" applyFill="1"/>
    <xf numFmtId="0" fontId="1" fillId="0" borderId="0" xfId="129"/>
    <xf numFmtId="49" fontId="20" fillId="0" borderId="0" xfId="130" applyNumberFormat="1" applyFont="1" applyFill="1" applyBorder="1" applyAlignment="1" applyProtection="1">
      <alignment horizontal="center"/>
    </xf>
    <xf numFmtId="49" fontId="14" fillId="21" borderId="0" xfId="130" applyNumberFormat="1" applyFont="1" applyFill="1" applyBorder="1" applyAlignment="1" applyProtection="1">
      <alignment horizontal="center"/>
    </xf>
    <xf numFmtId="49" fontId="14" fillId="22" borderId="0" xfId="130" applyNumberFormat="1" applyFont="1" applyFill="1" applyBorder="1" applyAlignment="1" applyProtection="1">
      <alignment horizontal="center"/>
    </xf>
    <xf numFmtId="49" fontId="14" fillId="22" borderId="0" xfId="130" applyNumberFormat="1" applyFont="1" applyFill="1" applyBorder="1" applyAlignment="1">
      <alignment horizontal="center"/>
    </xf>
    <xf numFmtId="49" fontId="14" fillId="0" borderId="0" xfId="130" applyNumberFormat="1" applyFont="1" applyBorder="1" applyAlignment="1" applyProtection="1">
      <alignment horizontal="center"/>
    </xf>
    <xf numFmtId="0" fontId="14" fillId="0" borderId="0" xfId="129" applyFont="1" applyBorder="1" applyAlignment="1">
      <alignment horizontal="center"/>
    </xf>
    <xf numFmtId="0" fontId="15" fillId="27" borderId="0" xfId="130" applyFont="1" applyFill="1" applyAlignment="1" applyProtection="1">
      <alignment horizontal="left"/>
    </xf>
    <xf numFmtId="0" fontId="53" fillId="27" borderId="0" xfId="130" applyFont="1" applyFill="1" applyAlignment="1" applyProtection="1">
      <alignment horizontal="left"/>
    </xf>
    <xf numFmtId="49" fontId="14" fillId="27" borderId="0" xfId="130" applyNumberFormat="1" applyFont="1" applyFill="1" applyBorder="1" applyAlignment="1" applyProtection="1">
      <alignment horizontal="center"/>
    </xf>
    <xf numFmtId="0" fontId="14" fillId="27" borderId="0" xfId="130" applyFont="1" applyFill="1" applyBorder="1" applyAlignment="1">
      <alignment horizontal="center"/>
    </xf>
    <xf numFmtId="0" fontId="14" fillId="0" borderId="0" xfId="130" applyFont="1" applyAlignment="1" applyProtection="1">
      <alignment horizontal="left"/>
    </xf>
    <xf numFmtId="0" fontId="1" fillId="0" borderId="0" xfId="129" applyAlignment="1" applyProtection="1">
      <alignment horizontal="center"/>
    </xf>
    <xf numFmtId="0" fontId="1" fillId="0" borderId="0" xfId="129" applyFill="1" applyAlignment="1">
      <alignment horizontal="center"/>
    </xf>
    <xf numFmtId="0" fontId="14" fillId="0" borderId="0" xfId="130" applyFont="1" applyFill="1" applyAlignment="1" applyProtection="1">
      <alignment horizontal="left"/>
    </xf>
    <xf numFmtId="0" fontId="20" fillId="0" borderId="0" xfId="130" applyFont="1" applyFill="1" applyAlignment="1" applyProtection="1">
      <alignment horizontal="center"/>
    </xf>
    <xf numFmtId="0" fontId="1" fillId="0" borderId="0" xfId="129" applyFill="1" applyAlignment="1" applyProtection="1">
      <alignment horizontal="center"/>
    </xf>
    <xf numFmtId="0" fontId="1" fillId="0" borderId="0" xfId="129" applyFill="1"/>
    <xf numFmtId="0" fontId="14" fillId="0" borderId="40" xfId="130" applyFont="1" applyBorder="1" applyAlignment="1" applyProtection="1">
      <alignment horizontal="left"/>
    </xf>
    <xf numFmtId="49" fontId="20" fillId="0" borderId="40" xfId="130" applyNumberFormat="1" applyFont="1" applyFill="1" applyBorder="1" applyAlignment="1" applyProtection="1">
      <alignment horizontal="center"/>
    </xf>
    <xf numFmtId="49" fontId="14" fillId="21" borderId="40" xfId="130" applyNumberFormat="1" applyFont="1" applyFill="1" applyBorder="1" applyAlignment="1" applyProtection="1">
      <alignment horizontal="left"/>
    </xf>
    <xf numFmtId="49" fontId="14" fillId="21" borderId="40" xfId="130" applyNumberFormat="1" applyFont="1" applyFill="1" applyBorder="1" applyAlignment="1" applyProtection="1">
      <alignment horizontal="center"/>
    </xf>
    <xf numFmtId="49" fontId="14" fillId="22" borderId="40" xfId="130" applyNumberFormat="1" applyFont="1" applyFill="1" applyBorder="1" applyAlignment="1" applyProtection="1">
      <alignment horizontal="center"/>
    </xf>
    <xf numFmtId="49" fontId="14" fillId="22" borderId="40" xfId="130" applyNumberFormat="1" applyFont="1" applyFill="1" applyBorder="1" applyAlignment="1">
      <alignment horizontal="center"/>
    </xf>
    <xf numFmtId="49" fontId="14" fillId="0" borderId="40" xfId="130" applyNumberFormat="1" applyFont="1" applyBorder="1" applyAlignment="1" applyProtection="1">
      <alignment horizontal="center"/>
    </xf>
    <xf numFmtId="49" fontId="14" fillId="23" borderId="40" xfId="130" applyNumberFormat="1" applyFont="1" applyFill="1" applyBorder="1" applyAlignment="1" applyProtection="1">
      <alignment horizontal="center"/>
    </xf>
    <xf numFmtId="49" fontId="14" fillId="24" borderId="40" xfId="130" applyNumberFormat="1" applyFont="1" applyFill="1" applyBorder="1" applyAlignment="1" applyProtection="1">
      <alignment horizontal="center"/>
    </xf>
    <xf numFmtId="0" fontId="20" fillId="0" borderId="40" xfId="130" applyFont="1" applyBorder="1" applyAlignment="1" applyProtection="1">
      <alignment horizontal="center"/>
    </xf>
    <xf numFmtId="0" fontId="13" fillId="0" borderId="0" xfId="130" applyFont="1"/>
    <xf numFmtId="0" fontId="14" fillId="0" borderId="0" xfId="130" applyFont="1"/>
    <xf numFmtId="0" fontId="13" fillId="0" borderId="0" xfId="130" applyFont="1" applyAlignment="1" applyProtection="1">
      <alignment horizontal="left"/>
    </xf>
  </cellXfs>
  <cellStyles count="131">
    <cellStyle name="20% - Accent1" xfId="1" builtinId="30" customBuiltin="1"/>
    <cellStyle name="20% - Accent1 2" xfId="71"/>
    <cellStyle name="20% - Accent2" xfId="2" builtinId="34" customBuiltin="1"/>
    <cellStyle name="20% - Accent2 2" xfId="72"/>
    <cellStyle name="20% - Accent3" xfId="3" builtinId="38" customBuiltin="1"/>
    <cellStyle name="20% - Accent3 2" xfId="73"/>
    <cellStyle name="20% - Accent4" xfId="4" builtinId="42" customBuiltin="1"/>
    <cellStyle name="20% - Accent4 2" xfId="74"/>
    <cellStyle name="20% - Accent5" xfId="5" builtinId="46" customBuiltin="1"/>
    <cellStyle name="20% - Accent5 2" xfId="75"/>
    <cellStyle name="20% - Accent6" xfId="6" builtinId="50" customBuiltin="1"/>
    <cellStyle name="20% - Accent6 2" xfId="76"/>
    <cellStyle name="40% - Accent1" xfId="7" builtinId="31" customBuiltin="1"/>
    <cellStyle name="40% - Accent1 2" xfId="77"/>
    <cellStyle name="40% - Accent2" xfId="8" builtinId="35" customBuiltin="1"/>
    <cellStyle name="40% - Accent2 2" xfId="78"/>
    <cellStyle name="40% - Accent3" xfId="9" builtinId="39" customBuiltin="1"/>
    <cellStyle name="40% - Accent3 2" xfId="62"/>
    <cellStyle name="40% - Accent4" xfId="10" builtinId="43" customBuiltin="1"/>
    <cellStyle name="40% - Accent4 2" xfId="79"/>
    <cellStyle name="40% - Accent5" xfId="11" builtinId="47" customBuiltin="1"/>
    <cellStyle name="40% - Accent5 2" xfId="80"/>
    <cellStyle name="40% - Accent6" xfId="12" builtinId="51" customBuiltin="1"/>
    <cellStyle name="40% - Accent6 2" xfId="81"/>
    <cellStyle name="60% - Accent1" xfId="13" builtinId="32" customBuiltin="1"/>
    <cellStyle name="60% - Accent1 2" xfId="82"/>
    <cellStyle name="60% - Accent2" xfId="14" builtinId="36" customBuiltin="1"/>
    <cellStyle name="60% - Accent2 2" xfId="83"/>
    <cellStyle name="60% - Accent3" xfId="15" builtinId="40" customBuiltin="1"/>
    <cellStyle name="60% - Accent3 2" xfId="84"/>
    <cellStyle name="60% - Accent4" xfId="16" builtinId="44" customBuiltin="1"/>
    <cellStyle name="60% - Accent4 2" xfId="85"/>
    <cellStyle name="60% - Accent5" xfId="17" builtinId="48" customBuiltin="1"/>
    <cellStyle name="60% - Accent5 2" xfId="86"/>
    <cellStyle name="60% - Accent6" xfId="18" builtinId="52" customBuiltin="1"/>
    <cellStyle name="60% - Accent6 2" xfId="87"/>
    <cellStyle name="Accent1" xfId="19" builtinId="29" customBuiltin="1"/>
    <cellStyle name="Accent1 2" xfId="88"/>
    <cellStyle name="Accent2" xfId="20" builtinId="33" customBuiltin="1"/>
    <cellStyle name="Accent2 2" xfId="89"/>
    <cellStyle name="Accent3" xfId="21" builtinId="37" customBuiltin="1"/>
    <cellStyle name="Accent3 2" xfId="90"/>
    <cellStyle name="Accent4" xfId="22" builtinId="41" customBuiltin="1"/>
    <cellStyle name="Accent4 2" xfId="91"/>
    <cellStyle name="Accent5" xfId="23" builtinId="45" customBuiltin="1"/>
    <cellStyle name="Accent5 2" xfId="92"/>
    <cellStyle name="Accent6" xfId="24" builtinId="49" customBuiltin="1"/>
    <cellStyle name="Accent6 2" xfId="93"/>
    <cellStyle name="Bad" xfId="25" builtinId="27" customBuiltin="1"/>
    <cellStyle name="Bad 2" xfId="94"/>
    <cellStyle name="Calculation" xfId="26" builtinId="22" customBuiltin="1"/>
    <cellStyle name="Calculation 2" xfId="95"/>
    <cellStyle name="Check Cell" xfId="27" builtinId="23" customBuiltin="1"/>
    <cellStyle name="Check Cell 2" xfId="96"/>
    <cellStyle name="chemes]_x000a__x000a_Sci-Fi=_x000a__x000a_Nature=_x000a__x000a_robin=_x000a__x000a__x000a__x000a_[SoundScheme.Nature]_x000a__x000a_SystemAsterisk=C:\SNDSYS" xfId="97"/>
    <cellStyle name="chemes]_x000a__x000a_Sci-Fi=_x000a__x000a_Nature=_x000a__x000a_robin=_x000a__x000a__x000a__x000a_[SoundScheme.Nature]_x000a__x000a_SystemAsterisk=C:\SNDSYS 2" xfId="98"/>
    <cellStyle name="chemes]_x000d__x000a_Sci-Fi=_x000d__x000a_Nature=_x000d__x000a_robin=_x000d__x000a__x000d__x000a_[SoundScheme.Nature]_x000d__x000a_SystemAsterisk=C:\SNDSYS" xfId="28"/>
    <cellStyle name="chemes]_x000d__x000a_Sci-Fi=_x000d__x000a_Nature=_x000d__x000a_robin=_x000d__x000a__x000d__x000a_[SoundScheme.Nature]_x000d__x000a_SystemAsterisk=C:\SNDSYS 2" xfId="54"/>
    <cellStyle name="chemes]_x000d__x000a_Sci-Fi=_x000d__x000a_Nature=_x000d__x000a_robin=_x000d__x000a__x000d__x000a_[SoundScheme.Nature]_x000d__x000a_SystemAsterisk=C:\SNDSYS 2 2" xfId="99"/>
    <cellStyle name="chemes]_x000d__x000a_Sci-Fi=_x000d__x000a_Nature=_x000d__x000a_robin=_x000d__x000a__x000d__x000a_[SoundScheme.Nature]_x000d__x000a_SystemAsterisk=C:\SNDSYS 3" xfId="57"/>
    <cellStyle name="Comma 2" xfId="53"/>
    <cellStyle name="Comma0" xfId="29"/>
    <cellStyle name="Explanatory Text" xfId="30" builtinId="53" customBuiltin="1"/>
    <cellStyle name="Explanatory Text 2" xfId="100"/>
    <cellStyle name="Good" xfId="31" builtinId="26" customBuiltin="1"/>
    <cellStyle name="Good 2" xfId="101"/>
    <cellStyle name="Heading 1" xfId="32" builtinId="16" customBuiltin="1"/>
    <cellStyle name="Heading 1 2" xfId="102"/>
    <cellStyle name="Heading 2" xfId="33" builtinId="17" customBuiltin="1"/>
    <cellStyle name="Heading 2 2" xfId="103"/>
    <cellStyle name="Heading 3" xfId="34" builtinId="18" customBuiltin="1"/>
    <cellStyle name="Heading 3 2" xfId="104"/>
    <cellStyle name="Heading 4" xfId="35" builtinId="19" customBuiltin="1"/>
    <cellStyle name="Heading 4 2" xfId="105"/>
    <cellStyle name="Input" xfId="36" builtinId="20" customBuiltin="1"/>
    <cellStyle name="Input 2" xfId="106"/>
    <cellStyle name="Linked Cell" xfId="37" builtinId="24" customBuiltin="1"/>
    <cellStyle name="Linked Cell 2" xfId="107"/>
    <cellStyle name="N1" xfId="38"/>
    <cellStyle name="N1 2" xfId="39"/>
    <cellStyle name="N1 2 2" xfId="50"/>
    <cellStyle name="N1 2 2 2" xfId="108"/>
    <cellStyle name="N1 2 2 2 2" xfId="109"/>
    <cellStyle name="N1 3 2" xfId="110"/>
    <cellStyle name="N1 3 2 2" xfId="111"/>
    <cellStyle name="N1_2010 Summary Working Copy - Central Bread Wheat" xfId="40"/>
    <cellStyle name="Neutral" xfId="41" builtinId="28" customBuiltin="1"/>
    <cellStyle name="Neutral 2" xfId="112"/>
    <cellStyle name="Neutral 3" xfId="113"/>
    <cellStyle name="Normal" xfId="0" builtinId="0"/>
    <cellStyle name="Normal 10" xfId="59"/>
    <cellStyle name="Normal 10 2" xfId="114"/>
    <cellStyle name="Normal 10 5" xfId="61"/>
    <cellStyle name="Normal 11" xfId="63"/>
    <cellStyle name="Normal 12" xfId="64"/>
    <cellStyle name="Normal 12 2" xfId="68"/>
    <cellStyle name="Normal 12 3" xfId="129"/>
    <cellStyle name="Normal 13" xfId="66"/>
    <cellStyle name="Normal 13 2" xfId="70"/>
    <cellStyle name="Normal 13 3" xfId="130"/>
    <cellStyle name="Normal 17" xfId="67"/>
    <cellStyle name="Normal 2" xfId="42"/>
    <cellStyle name="Normal 2 2" xfId="60"/>
    <cellStyle name="Normal 2 2 2" xfId="115"/>
    <cellStyle name="Normal 2 2 2 2" xfId="116"/>
    <cellStyle name="Normal 2 3" xfId="65"/>
    <cellStyle name="Normal 3" xfId="43"/>
    <cellStyle name="Normal 3 2" xfId="117"/>
    <cellStyle name="Normal 3 2 2" xfId="118"/>
    <cellStyle name="Normal 4" xfId="44"/>
    <cellStyle name="Normal 4 2" xfId="119"/>
    <cellStyle name="Normal 5" xfId="51"/>
    <cellStyle name="Normal 5 2" xfId="120"/>
    <cellStyle name="Normal 6" xfId="52"/>
    <cellStyle name="Normal 6 2" xfId="121"/>
    <cellStyle name="Normal 7" xfId="55"/>
    <cellStyle name="Normal 7 2" xfId="122"/>
    <cellStyle name="Normal 8" xfId="56"/>
    <cellStyle name="Normal 9" xfId="58"/>
    <cellStyle name="Normal 9 2" xfId="69"/>
    <cellStyle name="Normal_2010 Summary Working Copy - Western Red Winter" xfId="128"/>
    <cellStyle name="Note" xfId="45" builtinId="10" customBuiltin="1"/>
    <cellStyle name="Note 2" xfId="123"/>
    <cellStyle name="Output" xfId="46" builtinId="21" customBuiltin="1"/>
    <cellStyle name="Output 2" xfId="124"/>
    <cellStyle name="Title" xfId="47" builtinId="15" customBuiltin="1"/>
    <cellStyle name="Title 2" xfId="125"/>
    <cellStyle name="Total" xfId="48" builtinId="25" customBuiltin="1"/>
    <cellStyle name="Total 2" xfId="126"/>
    <cellStyle name="Warning Text" xfId="49" builtinId="11" customBuiltin="1"/>
    <cellStyle name="Warning Text 2" xfId="12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8" tint="-0.249977111117893"/>
    <pageSetUpPr fitToPage="1"/>
  </sheetPr>
  <dimension ref="A1:U46"/>
  <sheetViews>
    <sheetView showGridLines="0" tabSelected="1" zoomScale="75" zoomScaleNormal="75" workbookViewId="0">
      <selection activeCell="K39" sqref="K39"/>
    </sheetView>
  </sheetViews>
  <sheetFormatPr defaultColWidth="19" defaultRowHeight="15.75" x14ac:dyDescent="0.25"/>
  <cols>
    <col min="1" max="1" width="3.42578125" style="87" customWidth="1"/>
    <col min="2" max="2" width="22.7109375" style="123" customWidth="1"/>
    <col min="3" max="3" width="5" style="123" customWidth="1"/>
    <col min="4" max="4" width="8.7109375" style="123" customWidth="1"/>
    <col min="5" max="5" width="6.140625" style="123" customWidth="1"/>
    <col min="6" max="6" width="4.85546875" style="123" customWidth="1"/>
    <col min="7" max="7" width="8.7109375" style="123" customWidth="1"/>
    <col min="8" max="9" width="6.140625" style="123" customWidth="1"/>
    <col min="10" max="10" width="6" style="123" customWidth="1"/>
    <col min="11" max="12" width="6.140625" style="123" customWidth="1"/>
    <col min="13" max="13" width="8.7109375" style="123" customWidth="1"/>
    <col min="14" max="15" width="6.140625" style="123" customWidth="1"/>
    <col min="16" max="16" width="8.7109375" style="123" customWidth="1"/>
    <col min="17" max="17" width="4.85546875" style="125" customWidth="1"/>
    <col min="18" max="18" width="19" style="89" customWidth="1"/>
    <col min="19" max="16384" width="19" style="89"/>
  </cols>
  <sheetData>
    <row r="1" spans="1:18" x14ac:dyDescent="0.25">
      <c r="B1" s="764" t="s">
        <v>42</v>
      </c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88"/>
    </row>
    <row r="2" spans="1:18" x14ac:dyDescent="0.25">
      <c r="B2" s="765" t="s">
        <v>43</v>
      </c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90"/>
    </row>
    <row r="3" spans="1:18" x14ac:dyDescent="0.25">
      <c r="B3" s="766" t="s">
        <v>44</v>
      </c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91"/>
    </row>
    <row r="4" spans="1:18" x14ac:dyDescent="0.2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8" x14ac:dyDescent="0.25">
      <c r="B5" s="94" t="s">
        <v>45</v>
      </c>
      <c r="C5" s="94"/>
      <c r="D5" s="767" t="s">
        <v>46</v>
      </c>
      <c r="E5" s="768"/>
      <c r="F5" s="769" t="s">
        <v>47</v>
      </c>
      <c r="G5" s="770"/>
      <c r="H5" s="771"/>
      <c r="I5" s="772" t="s">
        <v>48</v>
      </c>
      <c r="J5" s="773"/>
      <c r="K5" s="774"/>
      <c r="L5" s="775" t="s">
        <v>49</v>
      </c>
      <c r="M5" s="776"/>
      <c r="N5" s="776"/>
      <c r="O5" s="777" t="s">
        <v>50</v>
      </c>
      <c r="P5" s="777"/>
      <c r="Q5" s="95"/>
      <c r="R5" s="541" t="s">
        <v>183</v>
      </c>
    </row>
    <row r="6" spans="1:18" x14ac:dyDescent="0.25">
      <c r="B6" s="96" t="s">
        <v>28</v>
      </c>
      <c r="C6" s="96"/>
      <c r="D6" s="97"/>
      <c r="E6" s="97"/>
      <c r="F6" s="97"/>
      <c r="G6" s="97"/>
      <c r="H6" s="97"/>
      <c r="I6" s="97"/>
      <c r="J6" s="97"/>
      <c r="K6" s="97"/>
      <c r="L6" s="97"/>
      <c r="M6" s="763"/>
      <c r="N6" s="97"/>
      <c r="O6" s="97"/>
      <c r="P6" s="97"/>
      <c r="Q6" s="98"/>
      <c r="R6" s="542"/>
    </row>
    <row r="7" spans="1:18" ht="18" x14ac:dyDescent="0.25">
      <c r="B7" s="99" t="s">
        <v>7</v>
      </c>
      <c r="C7" s="100" t="s">
        <v>51</v>
      </c>
      <c r="D7" s="101"/>
      <c r="E7" s="101" t="s">
        <v>52</v>
      </c>
      <c r="F7" s="102" t="s">
        <v>53</v>
      </c>
      <c r="G7" s="103"/>
      <c r="H7" s="102" t="s">
        <v>54</v>
      </c>
      <c r="I7" s="104" t="s">
        <v>55</v>
      </c>
      <c r="J7" s="104"/>
      <c r="K7" s="104" t="s">
        <v>56</v>
      </c>
      <c r="L7" s="105" t="s">
        <v>57</v>
      </c>
      <c r="M7" s="105"/>
      <c r="N7" s="105" t="s">
        <v>58</v>
      </c>
      <c r="O7" s="106" t="s">
        <v>59</v>
      </c>
      <c r="P7" s="106"/>
      <c r="Q7" s="100" t="s">
        <v>38</v>
      </c>
      <c r="R7" s="542" t="s">
        <v>184</v>
      </c>
    </row>
    <row r="8" spans="1:18" s="112" customFormat="1" ht="18" x14ac:dyDescent="0.25">
      <c r="A8" s="107"/>
      <c r="B8" s="108"/>
      <c r="C8" s="109"/>
      <c r="D8" s="110"/>
      <c r="E8" s="110"/>
      <c r="F8" s="110"/>
      <c r="G8" s="111"/>
      <c r="H8" s="110"/>
      <c r="I8" s="110"/>
      <c r="J8" s="110"/>
      <c r="K8" s="110"/>
      <c r="L8" s="110"/>
      <c r="M8" s="110"/>
      <c r="N8" s="110"/>
      <c r="O8" s="110"/>
      <c r="P8" s="110"/>
      <c r="Q8" s="100"/>
      <c r="R8" s="542"/>
    </row>
    <row r="9" spans="1:18" ht="18" x14ac:dyDescent="0.25">
      <c r="B9" s="99" t="s">
        <v>3</v>
      </c>
      <c r="C9" s="100" t="s">
        <v>51</v>
      </c>
      <c r="D9" s="101"/>
      <c r="E9" s="101" t="s">
        <v>52</v>
      </c>
      <c r="F9" s="102" t="s">
        <v>53</v>
      </c>
      <c r="G9" s="103"/>
      <c r="H9" s="102" t="s">
        <v>54</v>
      </c>
      <c r="I9" s="104" t="s">
        <v>55</v>
      </c>
      <c r="J9" s="104"/>
      <c r="K9" s="104" t="s">
        <v>56</v>
      </c>
      <c r="L9" s="105" t="s">
        <v>57</v>
      </c>
      <c r="M9" s="105"/>
      <c r="N9" s="105" t="s">
        <v>58</v>
      </c>
      <c r="O9" s="106" t="s">
        <v>59</v>
      </c>
      <c r="P9" s="106"/>
      <c r="Q9" s="100" t="s">
        <v>38</v>
      </c>
      <c r="R9" s="542" t="s">
        <v>184</v>
      </c>
    </row>
    <row r="10" spans="1:18" x14ac:dyDescent="0.25">
      <c r="B10" s="99"/>
      <c r="C10" s="99"/>
      <c r="D10" s="110"/>
      <c r="E10" s="110"/>
      <c r="F10" s="110"/>
      <c r="G10" s="111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542"/>
    </row>
    <row r="11" spans="1:18" x14ac:dyDescent="0.25">
      <c r="B11" s="99" t="s">
        <v>4</v>
      </c>
      <c r="C11" s="99"/>
      <c r="D11" s="104"/>
      <c r="E11" s="104"/>
      <c r="F11" s="104"/>
      <c r="G11" s="113"/>
      <c r="H11" s="104"/>
      <c r="I11" s="104"/>
      <c r="J11" s="104"/>
      <c r="K11" s="104"/>
      <c r="L11" s="105" t="s">
        <v>60</v>
      </c>
      <c r="M11" s="105"/>
      <c r="N11" s="105"/>
      <c r="O11" s="104"/>
      <c r="P11" s="104"/>
      <c r="Q11" s="110"/>
      <c r="R11" s="542" t="s">
        <v>184</v>
      </c>
    </row>
    <row r="12" spans="1:18" x14ac:dyDescent="0.25">
      <c r="B12" s="99"/>
      <c r="C12" s="99"/>
      <c r="D12" s="104"/>
      <c r="E12" s="104"/>
      <c r="F12" s="104"/>
      <c r="G12" s="113"/>
      <c r="H12" s="104"/>
      <c r="I12" s="104"/>
      <c r="J12" s="104"/>
      <c r="K12" s="104"/>
      <c r="L12" s="110"/>
      <c r="M12" s="110"/>
      <c r="N12" s="110"/>
      <c r="O12" s="104"/>
      <c r="P12" s="104"/>
      <c r="Q12" s="110"/>
      <c r="R12" s="542"/>
    </row>
    <row r="13" spans="1:18" ht="18" x14ac:dyDescent="0.25">
      <c r="B13" s="99" t="s">
        <v>0</v>
      </c>
      <c r="C13" s="100" t="s">
        <v>51</v>
      </c>
      <c r="D13" s="101"/>
      <c r="E13" s="101" t="s">
        <v>61</v>
      </c>
      <c r="F13" s="102" t="s">
        <v>62</v>
      </c>
      <c r="G13" s="103"/>
      <c r="H13" s="102" t="s">
        <v>63</v>
      </c>
      <c r="I13" s="104" t="s">
        <v>64</v>
      </c>
      <c r="J13" s="104"/>
      <c r="K13" s="104" t="s">
        <v>65</v>
      </c>
      <c r="L13" s="105" t="s">
        <v>66</v>
      </c>
      <c r="M13" s="105"/>
      <c r="N13" s="105" t="s">
        <v>67</v>
      </c>
      <c r="O13" s="106" t="s">
        <v>68</v>
      </c>
      <c r="P13" s="106"/>
      <c r="Q13" s="114" t="s">
        <v>38</v>
      </c>
      <c r="R13" s="542" t="s">
        <v>184</v>
      </c>
    </row>
    <row r="14" spans="1:18" x14ac:dyDescent="0.25">
      <c r="B14" s="99"/>
      <c r="C14" s="99"/>
      <c r="D14" s="104"/>
      <c r="E14" s="104"/>
      <c r="F14" s="104"/>
      <c r="G14" s="113"/>
      <c r="H14" s="104"/>
      <c r="I14" s="104"/>
      <c r="J14" s="104"/>
      <c r="K14" s="104"/>
      <c r="L14" s="104"/>
      <c r="M14" s="104"/>
      <c r="N14" s="104"/>
      <c r="O14" s="104"/>
      <c r="P14" s="104"/>
      <c r="Q14" s="110"/>
      <c r="R14" s="542"/>
    </row>
    <row r="15" spans="1:18" ht="18" x14ac:dyDescent="0.25">
      <c r="B15" s="99" t="s">
        <v>5</v>
      </c>
      <c r="C15" s="100" t="s">
        <v>51</v>
      </c>
      <c r="D15" s="101"/>
      <c r="E15" s="101" t="s">
        <v>69</v>
      </c>
      <c r="F15" s="102" t="s">
        <v>70</v>
      </c>
      <c r="G15" s="103"/>
      <c r="H15" s="102" t="s">
        <v>71</v>
      </c>
      <c r="I15" s="104" t="s">
        <v>72</v>
      </c>
      <c r="J15" s="104"/>
      <c r="K15" s="104" t="s">
        <v>73</v>
      </c>
      <c r="L15" s="105" t="s">
        <v>74</v>
      </c>
      <c r="M15" s="105"/>
      <c r="N15" s="105" t="s">
        <v>75</v>
      </c>
      <c r="O15" s="106" t="s">
        <v>76</v>
      </c>
      <c r="P15" s="106"/>
      <c r="Q15" s="114" t="s">
        <v>38</v>
      </c>
      <c r="R15" s="542" t="s">
        <v>184</v>
      </c>
    </row>
    <row r="16" spans="1:18" x14ac:dyDescent="0.25">
      <c r="B16" s="99"/>
      <c r="C16" s="99"/>
      <c r="D16" s="104"/>
      <c r="E16" s="104"/>
      <c r="F16" s="104"/>
      <c r="G16" s="113"/>
      <c r="H16" s="104"/>
      <c r="I16" s="104"/>
      <c r="J16" s="104"/>
      <c r="K16" s="104"/>
      <c r="L16" s="104"/>
      <c r="M16" s="104"/>
      <c r="N16" s="104"/>
      <c r="O16" s="104"/>
      <c r="P16" s="104"/>
      <c r="Q16" s="110"/>
      <c r="R16" s="542" t="s">
        <v>184</v>
      </c>
    </row>
    <row r="17" spans="1:21" x14ac:dyDescent="0.25">
      <c r="B17" s="115" t="s">
        <v>29</v>
      </c>
      <c r="C17" s="115"/>
      <c r="D17" s="104"/>
      <c r="E17" s="104"/>
      <c r="F17" s="104"/>
      <c r="G17" s="113"/>
      <c r="H17" s="104"/>
      <c r="I17" s="104"/>
      <c r="J17" s="104"/>
      <c r="K17" s="104"/>
      <c r="L17" s="104"/>
      <c r="M17" s="104"/>
      <c r="N17" s="104"/>
      <c r="O17" s="104"/>
      <c r="P17" s="104"/>
      <c r="Q17" s="110"/>
      <c r="R17" s="542"/>
    </row>
    <row r="18" spans="1:21" ht="18" x14ac:dyDescent="0.25">
      <c r="B18" s="99" t="s">
        <v>77</v>
      </c>
      <c r="C18" s="100" t="s">
        <v>51</v>
      </c>
      <c r="D18" s="101"/>
      <c r="E18" s="101" t="s">
        <v>78</v>
      </c>
      <c r="F18" s="102" t="s">
        <v>79</v>
      </c>
      <c r="G18" s="103"/>
      <c r="H18" s="102" t="s">
        <v>80</v>
      </c>
      <c r="I18" s="104" t="s">
        <v>81</v>
      </c>
      <c r="J18" s="104"/>
      <c r="K18" s="104" t="s">
        <v>82</v>
      </c>
      <c r="L18" s="105" t="s">
        <v>83</v>
      </c>
      <c r="M18" s="105"/>
      <c r="N18" s="105" t="s">
        <v>84</v>
      </c>
      <c r="O18" s="106" t="s">
        <v>85</v>
      </c>
      <c r="P18" s="106"/>
      <c r="Q18" s="114" t="s">
        <v>38</v>
      </c>
      <c r="R18" s="542" t="s">
        <v>184</v>
      </c>
    </row>
    <row r="19" spans="1:21" x14ac:dyDescent="0.25">
      <c r="A19" s="107"/>
      <c r="B19" s="127" t="s">
        <v>111</v>
      </c>
      <c r="C19" s="99"/>
      <c r="D19" s="104"/>
      <c r="E19" s="104"/>
      <c r="F19" s="104"/>
      <c r="G19" s="113"/>
      <c r="H19" s="104"/>
      <c r="I19" s="104"/>
      <c r="J19" s="104"/>
      <c r="K19" s="104"/>
      <c r="L19" s="104"/>
      <c r="M19" s="104"/>
      <c r="N19" s="104"/>
      <c r="O19" s="104"/>
      <c r="P19" s="104"/>
      <c r="Q19" s="110"/>
      <c r="R19" s="542"/>
    </row>
    <row r="20" spans="1:21" ht="18" x14ac:dyDescent="0.25">
      <c r="B20" s="99" t="s">
        <v>6</v>
      </c>
      <c r="C20" s="114" t="s">
        <v>38</v>
      </c>
      <c r="D20" s="101"/>
      <c r="E20" s="101" t="s">
        <v>86</v>
      </c>
      <c r="F20" s="102" t="s">
        <v>87</v>
      </c>
      <c r="G20" s="103"/>
      <c r="H20" s="102" t="s">
        <v>88</v>
      </c>
      <c r="I20" s="104" t="s">
        <v>89</v>
      </c>
      <c r="J20" s="104"/>
      <c r="K20" s="104" t="s">
        <v>90</v>
      </c>
      <c r="L20" s="105" t="s">
        <v>91</v>
      </c>
      <c r="M20" s="105"/>
      <c r="N20" s="105" t="s">
        <v>92</v>
      </c>
      <c r="O20" s="106" t="s">
        <v>93</v>
      </c>
      <c r="P20" s="106"/>
      <c r="Q20" s="100" t="s">
        <v>51</v>
      </c>
      <c r="R20" s="542" t="s">
        <v>184</v>
      </c>
    </row>
    <row r="21" spans="1:21" x14ac:dyDescent="0.25">
      <c r="B21" s="99"/>
      <c r="C21" s="99"/>
      <c r="D21" s="104"/>
      <c r="E21" s="104"/>
      <c r="F21" s="104"/>
      <c r="G21" s="116"/>
      <c r="H21" s="104"/>
      <c r="I21" s="104"/>
      <c r="J21" s="104"/>
      <c r="K21" s="104"/>
      <c r="L21" s="104"/>
      <c r="M21" s="104"/>
      <c r="N21" s="104"/>
      <c r="O21" s="104"/>
      <c r="P21" s="104"/>
      <c r="Q21" s="110"/>
      <c r="R21" s="542"/>
    </row>
    <row r="22" spans="1:21" ht="18" x14ac:dyDescent="0.25">
      <c r="B22" s="99" t="s">
        <v>8</v>
      </c>
      <c r="C22" s="99"/>
      <c r="D22" s="104"/>
      <c r="E22" s="104"/>
      <c r="F22" s="104"/>
      <c r="G22" s="113"/>
      <c r="H22" s="104"/>
      <c r="I22" s="104" t="s">
        <v>82</v>
      </c>
      <c r="J22" s="104"/>
      <c r="K22" s="104" t="s">
        <v>81</v>
      </c>
      <c r="L22" s="105" t="s">
        <v>80</v>
      </c>
      <c r="M22" s="105"/>
      <c r="N22" s="105" t="s">
        <v>79</v>
      </c>
      <c r="O22" s="106" t="s">
        <v>78</v>
      </c>
      <c r="P22" s="106"/>
      <c r="Q22" s="100" t="s">
        <v>51</v>
      </c>
      <c r="R22" s="542" t="s">
        <v>184</v>
      </c>
    </row>
    <row r="23" spans="1:21" ht="18" x14ac:dyDescent="0.25">
      <c r="A23" s="107"/>
      <c r="B23" s="99"/>
      <c r="C23" s="99"/>
      <c r="D23" s="104"/>
      <c r="E23" s="104"/>
      <c r="F23" s="104"/>
      <c r="G23" s="113"/>
      <c r="H23" s="104"/>
      <c r="I23" s="104"/>
      <c r="J23" s="104"/>
      <c r="K23" s="104"/>
      <c r="L23" s="105" t="s">
        <v>83</v>
      </c>
      <c r="M23" s="105"/>
      <c r="N23" s="105" t="s">
        <v>84</v>
      </c>
      <c r="O23" s="106" t="s">
        <v>85</v>
      </c>
      <c r="P23" s="106"/>
      <c r="Q23" s="114" t="s">
        <v>38</v>
      </c>
      <c r="R23" s="542" t="s">
        <v>184</v>
      </c>
    </row>
    <row r="24" spans="1:21" x14ac:dyDescent="0.25">
      <c r="B24" s="115" t="s">
        <v>30</v>
      </c>
      <c r="C24" s="115"/>
      <c r="D24" s="104"/>
      <c r="E24" s="104"/>
      <c r="F24" s="104"/>
      <c r="G24" s="113"/>
      <c r="H24" s="104"/>
      <c r="I24" s="104"/>
      <c r="J24" s="104"/>
      <c r="K24" s="104"/>
      <c r="L24" s="104"/>
      <c r="M24" s="104"/>
      <c r="N24" s="104"/>
      <c r="O24" s="104"/>
      <c r="P24" s="104"/>
      <c r="Q24" s="110"/>
      <c r="R24" s="542"/>
    </row>
    <row r="25" spans="1:21" ht="18" x14ac:dyDescent="0.25">
      <c r="B25" s="99" t="s">
        <v>9</v>
      </c>
      <c r="C25" s="100" t="s">
        <v>51</v>
      </c>
      <c r="D25" s="101"/>
      <c r="E25" s="101" t="s">
        <v>94</v>
      </c>
      <c r="F25" s="102" t="s">
        <v>95</v>
      </c>
      <c r="G25" s="103"/>
      <c r="H25" s="102" t="s">
        <v>96</v>
      </c>
      <c r="I25" s="104" t="s">
        <v>97</v>
      </c>
      <c r="J25" s="104"/>
      <c r="K25" s="104" t="s">
        <v>98</v>
      </c>
      <c r="L25" s="105" t="s">
        <v>99</v>
      </c>
      <c r="M25" s="105"/>
      <c r="N25" s="105" t="s">
        <v>100</v>
      </c>
      <c r="O25" s="106" t="s">
        <v>101</v>
      </c>
      <c r="P25" s="106"/>
      <c r="Q25" s="114" t="s">
        <v>38</v>
      </c>
      <c r="R25" s="542" t="s">
        <v>184</v>
      </c>
    </row>
    <row r="26" spans="1:21" x14ac:dyDescent="0.25">
      <c r="B26" s="99"/>
      <c r="C26" s="99"/>
      <c r="D26" s="104"/>
      <c r="E26" s="104"/>
      <c r="F26" s="104"/>
      <c r="G26" s="113"/>
      <c r="H26" s="104"/>
      <c r="I26" s="104"/>
      <c r="J26" s="104"/>
      <c r="K26" s="104"/>
      <c r="Q26" s="110"/>
      <c r="R26" s="542"/>
    </row>
    <row r="27" spans="1:21" s="884" customFormat="1" ht="18" x14ac:dyDescent="0.25">
      <c r="A27" s="875"/>
      <c r="B27" s="876" t="s">
        <v>162</v>
      </c>
      <c r="C27" s="100"/>
      <c r="D27" s="877"/>
      <c r="E27" s="877"/>
      <c r="F27" s="877"/>
      <c r="G27" s="878"/>
      <c r="H27" s="877"/>
      <c r="I27" s="879"/>
      <c r="J27" s="879"/>
      <c r="K27" s="879"/>
      <c r="L27" s="880" t="s">
        <v>220</v>
      </c>
      <c r="M27" s="880"/>
      <c r="N27" s="880" t="s">
        <v>221</v>
      </c>
      <c r="O27" s="881" t="s">
        <v>222</v>
      </c>
      <c r="P27" s="881"/>
      <c r="Q27" s="882" t="s">
        <v>51</v>
      </c>
      <c r="R27" s="883" t="s">
        <v>185</v>
      </c>
    </row>
    <row r="28" spans="1:21" s="884" customFormat="1" ht="18" x14ac:dyDescent="0.25">
      <c r="A28" s="875"/>
      <c r="B28" s="876"/>
      <c r="C28" s="100"/>
      <c r="D28" s="877"/>
      <c r="E28" s="877"/>
      <c r="F28" s="877"/>
      <c r="G28" s="878"/>
      <c r="H28" s="877"/>
      <c r="I28" s="879"/>
      <c r="J28" s="879"/>
      <c r="K28" s="879"/>
      <c r="L28" s="880" t="s">
        <v>163</v>
      </c>
      <c r="M28" s="880"/>
      <c r="N28" s="880" t="s">
        <v>164</v>
      </c>
      <c r="O28" s="881" t="s">
        <v>102</v>
      </c>
      <c r="P28" s="881"/>
      <c r="Q28" s="882" t="s">
        <v>38</v>
      </c>
      <c r="R28" s="883" t="s">
        <v>186</v>
      </c>
    </row>
    <row r="29" spans="1:21" s="884" customFormat="1" ht="18" x14ac:dyDescent="0.25">
      <c r="A29" s="875"/>
      <c r="B29" s="876" t="s">
        <v>165</v>
      </c>
      <c r="C29" s="885" t="s">
        <v>51</v>
      </c>
      <c r="D29" s="886"/>
      <c r="E29" s="886" t="s">
        <v>166</v>
      </c>
      <c r="F29" s="887" t="s">
        <v>167</v>
      </c>
      <c r="G29" s="888"/>
      <c r="H29" s="887" t="s">
        <v>168</v>
      </c>
      <c r="I29" s="889" t="s">
        <v>169</v>
      </c>
      <c r="J29" s="889"/>
      <c r="K29" s="889" t="s">
        <v>170</v>
      </c>
      <c r="L29" s="880" t="s">
        <v>171</v>
      </c>
      <c r="M29" s="880"/>
      <c r="N29" s="880" t="s">
        <v>172</v>
      </c>
      <c r="O29" s="881" t="s">
        <v>173</v>
      </c>
      <c r="P29" s="881"/>
    </row>
    <row r="30" spans="1:21" s="884" customFormat="1" x14ac:dyDescent="0.25">
      <c r="A30" s="875"/>
      <c r="B30" s="876"/>
      <c r="C30" s="876"/>
      <c r="D30" s="879"/>
      <c r="E30" s="879"/>
      <c r="F30" s="879"/>
      <c r="G30" s="890"/>
      <c r="H30" s="879"/>
      <c r="I30" s="879"/>
      <c r="J30" s="879"/>
      <c r="K30" s="879"/>
      <c r="L30" s="879"/>
      <c r="M30" s="879"/>
      <c r="N30" s="879"/>
      <c r="O30" s="879"/>
      <c r="P30" s="879"/>
      <c r="Q30" s="877"/>
      <c r="R30" s="542"/>
    </row>
    <row r="31" spans="1:21" s="884" customFormat="1" x14ac:dyDescent="0.25">
      <c r="A31" s="875"/>
      <c r="B31" s="891" t="s">
        <v>31</v>
      </c>
      <c r="C31" s="892" t="s">
        <v>209</v>
      </c>
      <c r="D31" s="893"/>
      <c r="E31" s="893"/>
      <c r="F31" s="893"/>
      <c r="G31" s="894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542"/>
    </row>
    <row r="32" spans="1:21" s="884" customFormat="1" ht="18" x14ac:dyDescent="0.25">
      <c r="A32" s="875"/>
      <c r="B32" s="895" t="s">
        <v>174</v>
      </c>
      <c r="C32" s="885" t="s">
        <v>51</v>
      </c>
      <c r="D32" s="886"/>
      <c r="E32" s="886"/>
      <c r="F32" s="887"/>
      <c r="G32" s="888"/>
      <c r="H32" s="887"/>
      <c r="I32" s="889"/>
      <c r="J32" s="889"/>
      <c r="K32" s="889"/>
      <c r="L32" s="880"/>
      <c r="M32" s="880"/>
      <c r="N32" s="880"/>
      <c r="O32" s="881"/>
      <c r="P32" s="881"/>
      <c r="Q32" s="882" t="s">
        <v>38</v>
      </c>
      <c r="R32" s="542" t="s">
        <v>184</v>
      </c>
      <c r="S32" s="896"/>
      <c r="T32" s="896"/>
      <c r="U32" s="896"/>
    </row>
    <row r="33" spans="1:21" s="901" customFormat="1" ht="18" x14ac:dyDescent="0.25">
      <c r="A33" s="897"/>
      <c r="B33" s="898" t="s">
        <v>175</v>
      </c>
      <c r="C33" s="885"/>
      <c r="D33" s="886"/>
      <c r="E33" s="886"/>
      <c r="F33" s="887"/>
      <c r="G33" s="888"/>
      <c r="H33" s="887"/>
      <c r="I33" s="889"/>
      <c r="J33" s="889"/>
      <c r="K33" s="889"/>
      <c r="L33" s="880"/>
      <c r="M33" s="880"/>
      <c r="N33" s="880"/>
      <c r="O33" s="881"/>
      <c r="P33" s="881"/>
      <c r="Q33" s="899"/>
      <c r="R33" s="542" t="s">
        <v>184</v>
      </c>
      <c r="S33" s="900"/>
      <c r="T33" s="900"/>
      <c r="U33" s="900"/>
    </row>
    <row r="34" spans="1:21" s="884" customFormat="1" ht="18" x14ac:dyDescent="0.25">
      <c r="A34" s="875"/>
      <c r="B34" s="902" t="s">
        <v>176</v>
      </c>
      <c r="C34" s="903" t="s">
        <v>51</v>
      </c>
      <c r="D34" s="904"/>
      <c r="E34" s="905"/>
      <c r="F34" s="906"/>
      <c r="G34" s="907"/>
      <c r="H34" s="906"/>
      <c r="I34" s="908"/>
      <c r="J34" s="908"/>
      <c r="K34" s="908"/>
      <c r="L34" s="909"/>
      <c r="M34" s="909"/>
      <c r="N34" s="909"/>
      <c r="O34" s="910"/>
      <c r="P34" s="910"/>
      <c r="Q34" s="911" t="s">
        <v>38</v>
      </c>
      <c r="R34" s="542" t="s">
        <v>184</v>
      </c>
    </row>
    <row r="35" spans="1:21" x14ac:dyDescent="0.25">
      <c r="A35" s="107"/>
      <c r="B35" s="117"/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7"/>
      <c r="N35" s="118"/>
      <c r="O35" s="118"/>
      <c r="P35" s="118"/>
      <c r="Q35" s="119"/>
    </row>
    <row r="36" spans="1:21" x14ac:dyDescent="0.25">
      <c r="B36" s="120" t="s">
        <v>103</v>
      </c>
      <c r="C36" s="120"/>
      <c r="D36" s="121"/>
      <c r="E36" s="121"/>
      <c r="F36" s="121"/>
      <c r="G36" s="121"/>
      <c r="H36" s="118"/>
      <c r="I36" s="118"/>
      <c r="J36" s="118"/>
      <c r="K36" s="118"/>
      <c r="L36" s="118"/>
      <c r="M36" s="117"/>
      <c r="N36" s="118"/>
      <c r="O36" s="118"/>
      <c r="P36" s="118"/>
      <c r="Q36" s="119"/>
    </row>
    <row r="37" spans="1:21" x14ac:dyDescent="0.25">
      <c r="B37" s="122" t="s">
        <v>7</v>
      </c>
      <c r="C37" s="122"/>
      <c r="D37" s="122" t="s">
        <v>104</v>
      </c>
      <c r="E37" s="122"/>
      <c r="F37" s="122"/>
      <c r="G37" s="122"/>
      <c r="H37" s="99"/>
      <c r="I37" s="99"/>
      <c r="J37" s="99"/>
      <c r="K37" s="99"/>
      <c r="L37" s="99"/>
      <c r="M37" s="99"/>
      <c r="N37" s="99"/>
      <c r="O37" s="99"/>
      <c r="Q37" s="108"/>
    </row>
    <row r="38" spans="1:21" x14ac:dyDescent="0.25">
      <c r="B38" s="122" t="s">
        <v>3</v>
      </c>
      <c r="C38" s="122"/>
      <c r="D38" s="122" t="s">
        <v>105</v>
      </c>
      <c r="E38" s="122"/>
      <c r="F38" s="122"/>
      <c r="G38" s="122"/>
      <c r="H38" s="99"/>
      <c r="I38" s="99"/>
      <c r="J38" s="99"/>
      <c r="K38" s="99"/>
      <c r="L38" s="99"/>
      <c r="M38" s="99"/>
      <c r="N38" s="99"/>
      <c r="O38" s="99"/>
      <c r="Q38" s="108"/>
    </row>
    <row r="39" spans="1:21" x14ac:dyDescent="0.25">
      <c r="B39" s="122" t="s">
        <v>4</v>
      </c>
      <c r="C39" s="122"/>
      <c r="D39" s="122" t="s">
        <v>106</v>
      </c>
      <c r="E39" s="122"/>
      <c r="F39" s="122"/>
      <c r="G39" s="122"/>
      <c r="H39" s="99"/>
      <c r="I39" s="99"/>
      <c r="J39" s="99"/>
      <c r="K39" s="99"/>
      <c r="L39" s="99"/>
      <c r="M39" s="99"/>
      <c r="N39" s="99"/>
      <c r="O39" s="99"/>
      <c r="Q39" s="108"/>
    </row>
    <row r="40" spans="1:21" x14ac:dyDescent="0.25">
      <c r="B40" s="122" t="s">
        <v>0</v>
      </c>
      <c r="C40" s="122"/>
      <c r="D40" s="122" t="s">
        <v>107</v>
      </c>
      <c r="E40" s="122"/>
      <c r="F40" s="122"/>
      <c r="G40" s="122"/>
      <c r="H40" s="99"/>
      <c r="I40" s="99"/>
      <c r="J40" s="99"/>
      <c r="K40" s="99"/>
      <c r="L40" s="99"/>
      <c r="M40" s="99"/>
      <c r="N40" s="99"/>
      <c r="O40" s="99"/>
      <c r="Q40" s="108"/>
    </row>
    <row r="41" spans="1:21" x14ac:dyDescent="0.25">
      <c r="B41" s="122" t="s">
        <v>5</v>
      </c>
      <c r="C41" s="122"/>
      <c r="D41" s="122" t="s">
        <v>108</v>
      </c>
      <c r="E41" s="122"/>
      <c r="F41" s="122"/>
      <c r="G41" s="124"/>
      <c r="H41" s="99"/>
      <c r="I41" s="99"/>
      <c r="K41" s="99"/>
      <c r="L41" s="99"/>
      <c r="M41" s="99"/>
      <c r="N41" s="99"/>
      <c r="O41" s="99"/>
      <c r="Q41" s="108"/>
    </row>
    <row r="42" spans="1:21" x14ac:dyDescent="0.25">
      <c r="B42" s="122" t="s">
        <v>77</v>
      </c>
      <c r="C42" s="122"/>
      <c r="D42" s="122" t="s">
        <v>109</v>
      </c>
      <c r="E42" s="122"/>
      <c r="F42" s="122"/>
      <c r="G42" s="122"/>
      <c r="H42" s="99"/>
      <c r="I42" s="99"/>
      <c r="J42" s="99"/>
      <c r="K42" s="99"/>
      <c r="L42" s="99"/>
      <c r="M42" s="99"/>
      <c r="N42" s="99"/>
      <c r="O42" s="99"/>
      <c r="Q42" s="108"/>
    </row>
    <row r="43" spans="1:21" x14ac:dyDescent="0.25">
      <c r="B43" s="122" t="s">
        <v>9</v>
      </c>
      <c r="C43" s="122"/>
      <c r="D43" s="122" t="s">
        <v>110</v>
      </c>
      <c r="F43" s="122"/>
      <c r="G43" s="122"/>
      <c r="H43" s="99"/>
      <c r="I43" s="99"/>
      <c r="J43" s="99"/>
      <c r="K43" s="99"/>
      <c r="L43" s="99"/>
      <c r="M43" s="99"/>
      <c r="N43" s="99"/>
      <c r="O43" s="99"/>
      <c r="Q43" s="108"/>
    </row>
    <row r="44" spans="1:21" x14ac:dyDescent="0.25">
      <c r="B44" s="912" t="s">
        <v>177</v>
      </c>
      <c r="C44" s="913"/>
      <c r="D44" s="914" t="s">
        <v>178</v>
      </c>
    </row>
    <row r="45" spans="1:21" x14ac:dyDescent="0.25">
      <c r="B45" s="912" t="s">
        <v>175</v>
      </c>
      <c r="C45" s="912"/>
      <c r="D45" s="912" t="s">
        <v>179</v>
      </c>
    </row>
    <row r="46" spans="1:21" x14ac:dyDescent="0.25">
      <c r="A46" s="126"/>
      <c r="B46" s="912" t="s">
        <v>176</v>
      </c>
      <c r="C46" s="912"/>
      <c r="D46" s="912" t="s">
        <v>180</v>
      </c>
    </row>
  </sheetData>
  <mergeCells count="8">
    <mergeCell ref="B1:P1"/>
    <mergeCell ref="B2:P2"/>
    <mergeCell ref="B3:P3"/>
    <mergeCell ref="D5:E5"/>
    <mergeCell ref="F5:H5"/>
    <mergeCell ref="I5:K5"/>
    <mergeCell ref="L5:N5"/>
    <mergeCell ref="O5:P5"/>
  </mergeCells>
  <printOptions horizontalCentered="1"/>
  <pageMargins left="0.5" right="0.5" top="0.5" bottom="0.5" header="0.25" footer="0.25"/>
  <pageSetup scale="70" orientation="portrait" r:id="rId1"/>
  <headerFooter alignWithMargins="0"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3"/>
  <sheetViews>
    <sheetView view="pageBreakPreview" topLeftCell="A25" zoomScale="60" zoomScaleNormal="90" workbookViewId="0">
      <selection activeCell="R35" sqref="R35"/>
    </sheetView>
  </sheetViews>
  <sheetFormatPr defaultRowHeight="15" x14ac:dyDescent="0.25"/>
  <cols>
    <col min="1" max="1" width="12.7109375" style="130" customWidth="1"/>
    <col min="2" max="40" width="6.7109375" style="131" customWidth="1"/>
    <col min="41" max="43" width="5.7109375" style="131" customWidth="1"/>
    <col min="44" max="16384" width="9.140625" style="131"/>
  </cols>
  <sheetData>
    <row r="1" spans="1:44" ht="20.100000000000001" customHeight="1" thickBot="1" x14ac:dyDescent="0.4">
      <c r="A1" s="473" t="s">
        <v>159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</row>
    <row r="2" spans="1:44" ht="20.100000000000001" customHeight="1" x14ac:dyDescent="0.25">
      <c r="A2" s="782" t="s">
        <v>114</v>
      </c>
      <c r="B2" s="785" t="s">
        <v>115</v>
      </c>
      <c r="C2" s="785"/>
      <c r="D2" s="785"/>
      <c r="E2" s="785"/>
      <c r="F2" s="785"/>
      <c r="G2" s="786"/>
      <c r="H2" s="785" t="s">
        <v>116</v>
      </c>
      <c r="I2" s="785"/>
      <c r="J2" s="785"/>
      <c r="K2" s="785"/>
      <c r="L2" s="785"/>
      <c r="M2" s="785"/>
      <c r="N2" s="785"/>
      <c r="O2" s="785"/>
      <c r="P2" s="786"/>
      <c r="Q2" s="785" t="s">
        <v>117</v>
      </c>
      <c r="R2" s="785"/>
      <c r="S2" s="785"/>
      <c r="T2" s="785"/>
      <c r="U2" s="785"/>
      <c r="V2" s="785"/>
      <c r="W2" s="785"/>
      <c r="X2" s="785"/>
      <c r="Y2" s="786"/>
      <c r="Z2" s="785" t="s">
        <v>118</v>
      </c>
      <c r="AA2" s="785"/>
      <c r="AB2" s="785"/>
      <c r="AC2" s="785"/>
      <c r="AD2" s="785"/>
      <c r="AE2" s="785"/>
      <c r="AF2" s="785"/>
      <c r="AG2" s="785"/>
      <c r="AH2" s="786"/>
      <c r="AI2" s="785" t="s">
        <v>119</v>
      </c>
      <c r="AJ2" s="785"/>
      <c r="AK2" s="785"/>
      <c r="AL2" s="785"/>
      <c r="AM2" s="785"/>
      <c r="AN2" s="785"/>
      <c r="AO2" s="785"/>
      <c r="AP2" s="785"/>
      <c r="AQ2" s="785"/>
      <c r="AR2" s="130"/>
    </row>
    <row r="3" spans="1:44" ht="20.100000000000001" customHeight="1" x14ac:dyDescent="0.25">
      <c r="A3" s="783"/>
      <c r="B3" s="778" t="s">
        <v>120</v>
      </c>
      <c r="C3" s="778"/>
      <c r="D3" s="780"/>
      <c r="E3" s="778" t="s">
        <v>121</v>
      </c>
      <c r="F3" s="778"/>
      <c r="G3" s="779"/>
      <c r="H3" s="778" t="s">
        <v>122</v>
      </c>
      <c r="I3" s="778"/>
      <c r="J3" s="780"/>
      <c r="K3" s="781" t="s">
        <v>123</v>
      </c>
      <c r="L3" s="778"/>
      <c r="M3" s="780"/>
      <c r="N3" s="778" t="s">
        <v>124</v>
      </c>
      <c r="O3" s="778"/>
      <c r="P3" s="779"/>
      <c r="Q3" s="778" t="s">
        <v>125</v>
      </c>
      <c r="R3" s="778"/>
      <c r="S3" s="780"/>
      <c r="T3" s="781" t="s">
        <v>126</v>
      </c>
      <c r="U3" s="778"/>
      <c r="V3" s="780"/>
      <c r="W3" s="778" t="s">
        <v>127</v>
      </c>
      <c r="X3" s="778"/>
      <c r="Y3" s="779"/>
      <c r="Z3" s="778" t="s">
        <v>128</v>
      </c>
      <c r="AA3" s="778"/>
      <c r="AB3" s="780"/>
      <c r="AC3" s="781" t="s">
        <v>129</v>
      </c>
      <c r="AD3" s="778"/>
      <c r="AE3" s="780"/>
      <c r="AF3" s="778" t="s">
        <v>130</v>
      </c>
      <c r="AG3" s="778"/>
      <c r="AH3" s="779"/>
      <c r="AI3" s="778" t="s">
        <v>131</v>
      </c>
      <c r="AJ3" s="778"/>
      <c r="AK3" s="780"/>
      <c r="AL3" s="781" t="s">
        <v>132</v>
      </c>
      <c r="AM3" s="778"/>
      <c r="AN3" s="780"/>
      <c r="AO3" s="778" t="s">
        <v>133</v>
      </c>
      <c r="AP3" s="778"/>
      <c r="AQ3" s="778"/>
      <c r="AR3" s="130"/>
    </row>
    <row r="4" spans="1:44" ht="20.100000000000001" customHeight="1" thickBot="1" x14ac:dyDescent="0.3">
      <c r="A4" s="784"/>
      <c r="B4" s="132">
        <v>2006</v>
      </c>
      <c r="C4" s="132">
        <v>2007</v>
      </c>
      <c r="D4" s="133">
        <v>2008</v>
      </c>
      <c r="E4" s="132">
        <v>2006</v>
      </c>
      <c r="F4" s="132">
        <v>2007</v>
      </c>
      <c r="G4" s="134">
        <v>2008</v>
      </c>
      <c r="H4" s="132">
        <v>2006</v>
      </c>
      <c r="I4" s="132">
        <v>2007</v>
      </c>
      <c r="J4" s="133">
        <v>2008</v>
      </c>
      <c r="K4" s="135">
        <v>2006</v>
      </c>
      <c r="L4" s="132">
        <v>2007</v>
      </c>
      <c r="M4" s="133">
        <v>2008</v>
      </c>
      <c r="N4" s="132">
        <v>2006</v>
      </c>
      <c r="O4" s="132">
        <v>2007</v>
      </c>
      <c r="P4" s="134">
        <v>2008</v>
      </c>
      <c r="Q4" s="132">
        <v>2006</v>
      </c>
      <c r="R4" s="132">
        <v>2007</v>
      </c>
      <c r="S4" s="133">
        <v>2008</v>
      </c>
      <c r="T4" s="135">
        <v>2006</v>
      </c>
      <c r="U4" s="132">
        <v>2007</v>
      </c>
      <c r="V4" s="133">
        <v>2008</v>
      </c>
      <c r="W4" s="132">
        <v>2006</v>
      </c>
      <c r="X4" s="132">
        <v>2007</v>
      </c>
      <c r="Y4" s="134">
        <v>2008</v>
      </c>
      <c r="Z4" s="132">
        <v>2006</v>
      </c>
      <c r="AA4" s="132">
        <v>2007</v>
      </c>
      <c r="AB4" s="133">
        <v>2008</v>
      </c>
      <c r="AC4" s="135">
        <v>2006</v>
      </c>
      <c r="AD4" s="132">
        <v>2007</v>
      </c>
      <c r="AE4" s="133">
        <v>2008</v>
      </c>
      <c r="AF4" s="132">
        <v>2006</v>
      </c>
      <c r="AG4" s="132">
        <v>2007</v>
      </c>
      <c r="AH4" s="134">
        <v>2008</v>
      </c>
      <c r="AI4" s="132">
        <v>2006</v>
      </c>
      <c r="AJ4" s="132">
        <v>2007</v>
      </c>
      <c r="AK4" s="133">
        <v>2008</v>
      </c>
      <c r="AL4" s="135">
        <v>2006</v>
      </c>
      <c r="AM4" s="132">
        <v>2007</v>
      </c>
      <c r="AN4" s="133">
        <v>2008</v>
      </c>
      <c r="AO4" s="132">
        <v>2006</v>
      </c>
      <c r="AP4" s="132">
        <v>2007</v>
      </c>
      <c r="AQ4" s="132">
        <v>2008</v>
      </c>
      <c r="AR4" s="130"/>
    </row>
    <row r="5" spans="1:44" s="204" customFormat="1" ht="20.100000000000001" customHeight="1" x14ac:dyDescent="0.25">
      <c r="A5" s="136" t="s">
        <v>34</v>
      </c>
      <c r="B5" s="205">
        <v>13.779999732971191</v>
      </c>
      <c r="C5" s="205">
        <v>14.6</v>
      </c>
      <c r="D5" s="206">
        <v>14.4</v>
      </c>
      <c r="E5" s="207">
        <v>350</v>
      </c>
      <c r="F5" s="208">
        <v>360</v>
      </c>
      <c r="G5" s="209">
        <v>385</v>
      </c>
      <c r="H5" s="210">
        <v>74.599998474121094</v>
      </c>
      <c r="I5" s="205">
        <v>74.3</v>
      </c>
      <c r="J5" s="206">
        <v>75.400000000000006</v>
      </c>
      <c r="K5" s="211">
        <v>0.40999999642372131</v>
      </c>
      <c r="L5" s="212">
        <v>0.46</v>
      </c>
      <c r="M5" s="213">
        <v>0.43</v>
      </c>
      <c r="N5" s="207">
        <v>9.6999999999999993</v>
      </c>
      <c r="O5" s="205">
        <v>8.1</v>
      </c>
      <c r="P5" s="206">
        <v>8.1</v>
      </c>
      <c r="Q5" s="210">
        <v>67.400001525878906</v>
      </c>
      <c r="R5" s="205">
        <v>65.599999999999994</v>
      </c>
      <c r="S5" s="206">
        <v>68.3</v>
      </c>
      <c r="T5" s="214">
        <v>10</v>
      </c>
      <c r="U5" s="205">
        <v>10.25</v>
      </c>
      <c r="V5" s="206">
        <v>11.75</v>
      </c>
      <c r="W5" s="214">
        <v>31</v>
      </c>
      <c r="X5" s="205">
        <v>27.5</v>
      </c>
      <c r="Y5" s="206">
        <v>16</v>
      </c>
      <c r="Z5" s="210">
        <v>5.6999998092651367</v>
      </c>
      <c r="AA5" s="205">
        <v>5.7</v>
      </c>
      <c r="AB5" s="206">
        <v>4.7</v>
      </c>
      <c r="AC5" s="214">
        <v>8.6999998092651367</v>
      </c>
      <c r="AD5" s="205">
        <v>8</v>
      </c>
      <c r="AE5" s="206">
        <v>9.4596923333333329</v>
      </c>
      <c r="AF5" s="215">
        <v>1190</v>
      </c>
      <c r="AG5" s="216">
        <v>1235</v>
      </c>
      <c r="AH5" s="209">
        <v>1205</v>
      </c>
      <c r="AI5" s="217"/>
      <c r="AJ5" s="152"/>
      <c r="AK5" s="153"/>
      <c r="AL5" s="154"/>
      <c r="AM5" s="152"/>
      <c r="AN5" s="153"/>
      <c r="AO5" s="152"/>
      <c r="AP5" s="152"/>
      <c r="AQ5" s="152"/>
      <c r="AR5" s="183"/>
    </row>
    <row r="6" spans="1:44" s="204" customFormat="1" ht="20.100000000000001" customHeight="1" thickBot="1" x14ac:dyDescent="0.3">
      <c r="A6" s="155" t="s">
        <v>135</v>
      </c>
      <c r="B6" s="156">
        <f t="shared" ref="B6:AH6" si="0">AVERAGE(B7:B13)</f>
        <v>13.745999908447265</v>
      </c>
      <c r="C6" s="156">
        <f t="shared" si="0"/>
        <v>14.579999999999998</v>
      </c>
      <c r="D6" s="156">
        <f t="shared" si="0"/>
        <v>14.14</v>
      </c>
      <c r="E6" s="218">
        <f t="shared" si="0"/>
        <v>383</v>
      </c>
      <c r="F6" s="158">
        <f t="shared" si="0"/>
        <v>415</v>
      </c>
      <c r="G6" s="158">
        <f t="shared" si="0"/>
        <v>441</v>
      </c>
      <c r="H6" s="219">
        <f t="shared" si="0"/>
        <v>75.179998779296881</v>
      </c>
      <c r="I6" s="156">
        <f t="shared" si="0"/>
        <v>75.38000000000001</v>
      </c>
      <c r="J6" s="156">
        <f t="shared" si="0"/>
        <v>75.78</v>
      </c>
      <c r="K6" s="220">
        <f t="shared" si="0"/>
        <v>0.42799999117851256</v>
      </c>
      <c r="L6" s="161">
        <f t="shared" si="0"/>
        <v>0.47400000000000003</v>
      </c>
      <c r="M6" s="161">
        <f t="shared" si="0"/>
        <v>0.45400000000000001</v>
      </c>
      <c r="N6" s="221">
        <f t="shared" si="0"/>
        <v>7.9000000953674316</v>
      </c>
      <c r="O6" s="156">
        <f t="shared" si="0"/>
        <v>7.2399999999999993</v>
      </c>
      <c r="P6" s="156">
        <f t="shared" si="0"/>
        <v>7.1599999999999993</v>
      </c>
      <c r="Q6" s="219">
        <f t="shared" si="0"/>
        <v>64.899999237060541</v>
      </c>
      <c r="R6" s="156">
        <f t="shared" si="0"/>
        <v>64.419999999999987</v>
      </c>
      <c r="S6" s="156">
        <f t="shared" si="0"/>
        <v>66.039999999999992</v>
      </c>
      <c r="T6" s="221">
        <f t="shared" si="0"/>
        <v>6.3</v>
      </c>
      <c r="U6" s="156">
        <f t="shared" si="0"/>
        <v>8.5</v>
      </c>
      <c r="V6" s="156">
        <f t="shared" si="0"/>
        <v>5.9</v>
      </c>
      <c r="W6" s="221">
        <f t="shared" si="0"/>
        <v>20.65</v>
      </c>
      <c r="X6" s="156">
        <f t="shared" si="0"/>
        <v>17.3</v>
      </c>
      <c r="Y6" s="156">
        <f t="shared" si="0"/>
        <v>9.5</v>
      </c>
      <c r="Z6" s="219">
        <f t="shared" si="0"/>
        <v>4.520000076293945</v>
      </c>
      <c r="AA6" s="156">
        <f t="shared" si="0"/>
        <v>4.62</v>
      </c>
      <c r="AB6" s="156">
        <f t="shared" si="0"/>
        <v>3.6599999999999993</v>
      </c>
      <c r="AC6" s="221">
        <f t="shared" si="0"/>
        <v>6.7199999809265138</v>
      </c>
      <c r="AD6" s="156">
        <f t="shared" si="0"/>
        <v>6.26</v>
      </c>
      <c r="AE6" s="156">
        <f t="shared" si="0"/>
        <v>8.714683908333333</v>
      </c>
      <c r="AF6" s="218">
        <f t="shared" si="0"/>
        <v>1165</v>
      </c>
      <c r="AG6" s="160">
        <f t="shared" si="0"/>
        <v>1145</v>
      </c>
      <c r="AH6" s="160">
        <f t="shared" si="0"/>
        <v>1141</v>
      </c>
      <c r="AI6" s="222"/>
      <c r="AJ6" s="165"/>
      <c r="AK6" s="166"/>
      <c r="AL6" s="165"/>
      <c r="AM6" s="165"/>
      <c r="AN6" s="166"/>
      <c r="AO6" s="165"/>
      <c r="AP6" s="165"/>
      <c r="AQ6" s="165"/>
      <c r="AR6" s="183"/>
    </row>
    <row r="7" spans="1:44" s="204" customFormat="1" ht="20.100000000000001" customHeight="1" x14ac:dyDescent="0.25">
      <c r="A7" s="223" t="s">
        <v>136</v>
      </c>
      <c r="B7" s="205">
        <v>13.770000457763672</v>
      </c>
      <c r="C7" s="205">
        <v>14.6</v>
      </c>
      <c r="D7" s="206">
        <v>14.1</v>
      </c>
      <c r="E7" s="224">
        <v>380</v>
      </c>
      <c r="F7" s="208">
        <v>425</v>
      </c>
      <c r="G7" s="209">
        <v>430</v>
      </c>
      <c r="H7" s="225">
        <v>74.099998474121094</v>
      </c>
      <c r="I7" s="205">
        <v>74.400000000000006</v>
      </c>
      <c r="J7" s="206">
        <v>74.400000000000006</v>
      </c>
      <c r="K7" s="226">
        <v>0.41999998688697815</v>
      </c>
      <c r="L7" s="212">
        <v>0.5</v>
      </c>
      <c r="M7" s="213">
        <v>0.46</v>
      </c>
      <c r="N7" s="227">
        <v>8.1000003814697266</v>
      </c>
      <c r="O7" s="205">
        <v>7.1</v>
      </c>
      <c r="P7" s="206">
        <v>7.1</v>
      </c>
      <c r="Q7" s="225">
        <v>65.099998474121094</v>
      </c>
      <c r="R7" s="205">
        <v>64.2</v>
      </c>
      <c r="S7" s="206">
        <v>65.900000000000006</v>
      </c>
      <c r="T7" s="226">
        <v>6.5</v>
      </c>
      <c r="U7" s="212">
        <v>6.5</v>
      </c>
      <c r="V7" s="213">
        <v>5.75</v>
      </c>
      <c r="W7" s="227">
        <v>13</v>
      </c>
      <c r="X7" s="205">
        <v>12.5</v>
      </c>
      <c r="Y7" s="206">
        <v>10</v>
      </c>
      <c r="Z7" s="225">
        <v>4.0999999046325684</v>
      </c>
      <c r="AA7" s="205">
        <v>3.9</v>
      </c>
      <c r="AB7" s="206">
        <v>3.3</v>
      </c>
      <c r="AC7" s="227">
        <v>6.4000000953674316</v>
      </c>
      <c r="AD7" s="205">
        <v>5.7</v>
      </c>
      <c r="AE7" s="206">
        <v>7.356402375</v>
      </c>
      <c r="AF7" s="228">
        <v>1135</v>
      </c>
      <c r="AG7" s="216">
        <v>1120</v>
      </c>
      <c r="AH7" s="209">
        <v>1160</v>
      </c>
      <c r="AI7" s="229"/>
      <c r="AJ7" s="183"/>
      <c r="AK7" s="184"/>
      <c r="AL7" s="185"/>
      <c r="AM7" s="183"/>
      <c r="AN7" s="184"/>
      <c r="AO7" s="183"/>
      <c r="AP7" s="183"/>
      <c r="AQ7" s="183"/>
      <c r="AR7" s="183"/>
    </row>
    <row r="8" spans="1:44" s="204" customFormat="1" ht="20.100000000000001" customHeight="1" x14ac:dyDescent="0.25">
      <c r="A8" s="223" t="s">
        <v>39</v>
      </c>
      <c r="B8" s="205">
        <v>13.699999809265137</v>
      </c>
      <c r="C8" s="205">
        <v>14.6</v>
      </c>
      <c r="D8" s="206">
        <v>13.7</v>
      </c>
      <c r="E8" s="224">
        <v>365</v>
      </c>
      <c r="F8" s="208">
        <v>400</v>
      </c>
      <c r="G8" s="209">
        <v>430</v>
      </c>
      <c r="H8" s="225">
        <v>76</v>
      </c>
      <c r="I8" s="205">
        <v>75.7</v>
      </c>
      <c r="J8" s="206">
        <v>75.900000000000006</v>
      </c>
      <c r="K8" s="226">
        <v>0.43999999761581421</v>
      </c>
      <c r="L8" s="212">
        <v>0.48</v>
      </c>
      <c r="M8" s="213">
        <v>0.45</v>
      </c>
      <c r="N8" s="227">
        <v>8.5</v>
      </c>
      <c r="O8" s="205">
        <v>8</v>
      </c>
      <c r="P8" s="206">
        <v>7.7</v>
      </c>
      <c r="Q8" s="225">
        <v>65.699996948242188</v>
      </c>
      <c r="R8" s="205">
        <v>65.599999999999994</v>
      </c>
      <c r="S8" s="206">
        <v>66.3</v>
      </c>
      <c r="T8" s="226">
        <v>5.25</v>
      </c>
      <c r="U8" s="212">
        <v>6</v>
      </c>
      <c r="V8" s="213">
        <v>4.5</v>
      </c>
      <c r="W8" s="227">
        <v>9</v>
      </c>
      <c r="X8" s="205">
        <v>11.5</v>
      </c>
      <c r="Y8" s="206">
        <v>7.5</v>
      </c>
      <c r="Z8" s="225">
        <v>3.9000000953674316</v>
      </c>
      <c r="AA8" s="205">
        <v>4.4000000000000004</v>
      </c>
      <c r="AB8" s="206">
        <v>3.7</v>
      </c>
      <c r="AC8" s="227">
        <v>5.5999999046325684</v>
      </c>
      <c r="AD8" s="205">
        <v>5.5</v>
      </c>
      <c r="AE8" s="206">
        <v>8.7887312499999997</v>
      </c>
      <c r="AF8" s="228">
        <v>1125</v>
      </c>
      <c r="AG8" s="216">
        <v>1165</v>
      </c>
      <c r="AH8" s="209">
        <v>1110</v>
      </c>
      <c r="AI8" s="229"/>
      <c r="AJ8" s="183"/>
      <c r="AK8" s="184"/>
      <c r="AL8" s="185"/>
      <c r="AM8" s="183"/>
      <c r="AN8" s="184"/>
      <c r="AO8" s="183"/>
      <c r="AP8" s="183"/>
      <c r="AQ8" s="183"/>
      <c r="AR8" s="183"/>
    </row>
    <row r="9" spans="1:44" s="204" customFormat="1" ht="20.100000000000001" customHeight="1" x14ac:dyDescent="0.25">
      <c r="A9" s="223" t="s">
        <v>40</v>
      </c>
      <c r="B9" s="205">
        <v>14.439999580383301</v>
      </c>
      <c r="C9" s="205">
        <v>15.1</v>
      </c>
      <c r="D9" s="206">
        <v>14.7</v>
      </c>
      <c r="E9" s="224">
        <v>380</v>
      </c>
      <c r="F9" s="208">
        <v>425</v>
      </c>
      <c r="G9" s="209">
        <v>435</v>
      </c>
      <c r="H9" s="225">
        <v>74.699996948242187</v>
      </c>
      <c r="I9" s="205">
        <v>75.5</v>
      </c>
      <c r="J9" s="206">
        <v>75.7</v>
      </c>
      <c r="K9" s="226">
        <v>0.41999998688697815</v>
      </c>
      <c r="L9" s="212">
        <v>0.45</v>
      </c>
      <c r="M9" s="213">
        <v>0.45</v>
      </c>
      <c r="N9" s="227">
        <v>7.0999999046325684</v>
      </c>
      <c r="O9" s="205">
        <v>6.3</v>
      </c>
      <c r="P9" s="206">
        <v>6.2</v>
      </c>
      <c r="Q9" s="225">
        <v>64.900001525878906</v>
      </c>
      <c r="R9" s="205">
        <v>64.2</v>
      </c>
      <c r="S9" s="206">
        <v>66.2</v>
      </c>
      <c r="T9" s="226">
        <v>9</v>
      </c>
      <c r="U9" s="212">
        <v>13</v>
      </c>
      <c r="V9" s="213">
        <v>8</v>
      </c>
      <c r="W9" s="227">
        <v>32</v>
      </c>
      <c r="X9" s="205">
        <v>27.5</v>
      </c>
      <c r="Y9" s="206">
        <v>13</v>
      </c>
      <c r="Z9" s="225">
        <v>4.5</v>
      </c>
      <c r="AA9" s="205">
        <v>4.7</v>
      </c>
      <c r="AB9" s="206">
        <v>3.6</v>
      </c>
      <c r="AC9" s="227">
        <v>6.5</v>
      </c>
      <c r="AD9" s="205">
        <v>6.4</v>
      </c>
      <c r="AE9" s="206">
        <v>9.3010600416666662</v>
      </c>
      <c r="AF9" s="228">
        <v>1220</v>
      </c>
      <c r="AG9" s="216">
        <v>1185</v>
      </c>
      <c r="AH9" s="209">
        <v>1200</v>
      </c>
      <c r="AI9" s="229"/>
      <c r="AJ9" s="183"/>
      <c r="AK9" s="184"/>
      <c r="AL9" s="185"/>
      <c r="AM9" s="183"/>
      <c r="AN9" s="184"/>
      <c r="AO9" s="183"/>
      <c r="AP9" s="183"/>
      <c r="AQ9" s="183"/>
      <c r="AR9" s="183"/>
    </row>
    <row r="10" spans="1:44" s="204" customFormat="1" ht="20.100000000000001" customHeight="1" x14ac:dyDescent="0.25">
      <c r="A10" s="223" t="s">
        <v>139</v>
      </c>
      <c r="B10" s="205">
        <v>13.979999542236328</v>
      </c>
      <c r="C10" s="205"/>
      <c r="D10" s="206"/>
      <c r="E10" s="224">
        <v>410</v>
      </c>
      <c r="F10" s="208"/>
      <c r="G10" s="209"/>
      <c r="H10" s="225">
        <v>75.699996948242188</v>
      </c>
      <c r="I10" s="205"/>
      <c r="J10" s="206"/>
      <c r="K10" s="226">
        <v>0.41999998688697815</v>
      </c>
      <c r="L10" s="212"/>
      <c r="M10" s="213"/>
      <c r="N10" s="227">
        <v>7.3000001907348633</v>
      </c>
      <c r="O10" s="205"/>
      <c r="P10" s="206"/>
      <c r="Q10" s="225">
        <v>63.200000762939453</v>
      </c>
      <c r="R10" s="205"/>
      <c r="S10" s="206"/>
      <c r="T10" s="226">
        <v>4</v>
      </c>
      <c r="U10" s="212"/>
      <c r="V10" s="213"/>
      <c r="W10" s="227">
        <v>20.75</v>
      </c>
      <c r="X10" s="205"/>
      <c r="Y10" s="206"/>
      <c r="Z10" s="225">
        <v>5.3000001907348633</v>
      </c>
      <c r="AA10" s="205"/>
      <c r="AB10" s="206"/>
      <c r="AC10" s="227">
        <v>8</v>
      </c>
      <c r="AD10" s="205"/>
      <c r="AE10" s="206"/>
      <c r="AF10" s="228">
        <v>1200</v>
      </c>
      <c r="AG10" s="216"/>
      <c r="AH10" s="209"/>
      <c r="AI10" s="229"/>
      <c r="AJ10" s="183"/>
      <c r="AK10" s="184"/>
      <c r="AL10" s="185"/>
      <c r="AM10" s="183"/>
      <c r="AN10" s="184"/>
      <c r="AO10" s="183"/>
      <c r="AP10" s="183"/>
      <c r="AQ10" s="183"/>
      <c r="AR10" s="183"/>
    </row>
    <row r="11" spans="1:44" s="204" customFormat="1" ht="20.100000000000001" customHeight="1" x14ac:dyDescent="0.25">
      <c r="A11" s="223" t="s">
        <v>141</v>
      </c>
      <c r="B11" s="205">
        <v>12.840000152587891</v>
      </c>
      <c r="C11" s="205">
        <v>14</v>
      </c>
      <c r="D11" s="206"/>
      <c r="E11" s="224">
        <v>380</v>
      </c>
      <c r="F11" s="208">
        <v>415</v>
      </c>
      <c r="G11" s="209"/>
      <c r="H11" s="225">
        <v>75.400001525878906</v>
      </c>
      <c r="I11" s="205">
        <v>75.3</v>
      </c>
      <c r="J11" s="206"/>
      <c r="K11" s="226">
        <v>0.43999999761581421</v>
      </c>
      <c r="L11" s="212">
        <v>0.46</v>
      </c>
      <c r="M11" s="213"/>
      <c r="N11" s="227">
        <v>8.5</v>
      </c>
      <c r="O11" s="205">
        <v>7.2</v>
      </c>
      <c r="P11" s="206"/>
      <c r="Q11" s="225">
        <v>65.599998474121094</v>
      </c>
      <c r="R11" s="205">
        <v>63.9</v>
      </c>
      <c r="S11" s="206"/>
      <c r="T11" s="226">
        <v>6.75</v>
      </c>
      <c r="U11" s="212">
        <v>9.25</v>
      </c>
      <c r="V11" s="213"/>
      <c r="W11" s="227">
        <v>28.5</v>
      </c>
      <c r="X11" s="205">
        <v>24.5</v>
      </c>
      <c r="Y11" s="206"/>
      <c r="Z11" s="225">
        <v>4.8000001907348633</v>
      </c>
      <c r="AA11" s="205">
        <v>5.3</v>
      </c>
      <c r="AB11" s="206"/>
      <c r="AC11" s="227">
        <v>7.0999999046325684</v>
      </c>
      <c r="AD11" s="205">
        <v>6.9</v>
      </c>
      <c r="AE11" s="206"/>
      <c r="AF11" s="228">
        <v>1145</v>
      </c>
      <c r="AG11" s="216">
        <v>1110</v>
      </c>
      <c r="AH11" s="209"/>
      <c r="AI11" s="229"/>
      <c r="AJ11" s="183"/>
      <c r="AK11" s="184"/>
      <c r="AL11" s="185"/>
      <c r="AM11" s="183"/>
      <c r="AN11" s="184"/>
      <c r="AO11" s="183"/>
      <c r="AP11" s="183"/>
      <c r="AQ11" s="183"/>
      <c r="AR11" s="183"/>
    </row>
    <row r="12" spans="1:44" s="204" customFormat="1" ht="20.100000000000001" customHeight="1" x14ac:dyDescent="0.25">
      <c r="A12" s="223" t="s">
        <v>41</v>
      </c>
      <c r="B12" s="168"/>
      <c r="C12" s="205">
        <v>14.6</v>
      </c>
      <c r="D12" s="206">
        <v>14.3</v>
      </c>
      <c r="E12" s="230"/>
      <c r="F12" s="208">
        <v>410</v>
      </c>
      <c r="G12" s="209">
        <v>450</v>
      </c>
      <c r="H12" s="231"/>
      <c r="I12" s="205">
        <v>76</v>
      </c>
      <c r="J12" s="206">
        <v>76.8</v>
      </c>
      <c r="K12" s="173"/>
      <c r="L12" s="212">
        <v>0.48</v>
      </c>
      <c r="M12" s="213">
        <v>0.46</v>
      </c>
      <c r="N12" s="178"/>
      <c r="O12" s="205">
        <v>7.6</v>
      </c>
      <c r="P12" s="206">
        <v>7.7</v>
      </c>
      <c r="Q12" s="232"/>
      <c r="R12" s="205">
        <v>64.2</v>
      </c>
      <c r="S12" s="206">
        <v>67.7</v>
      </c>
      <c r="T12" s="178"/>
      <c r="U12" s="212">
        <v>7.75</v>
      </c>
      <c r="V12" s="213">
        <v>6.25</v>
      </c>
      <c r="W12" s="233"/>
      <c r="X12" s="205">
        <v>10.5</v>
      </c>
      <c r="Y12" s="206">
        <v>7.5</v>
      </c>
      <c r="Z12" s="232"/>
      <c r="AA12" s="205">
        <v>4.8</v>
      </c>
      <c r="AB12" s="206">
        <v>3.3</v>
      </c>
      <c r="AC12" s="173"/>
      <c r="AD12" s="205">
        <v>6.8</v>
      </c>
      <c r="AE12" s="206">
        <v>7.8803399166666663</v>
      </c>
      <c r="AF12" s="234"/>
      <c r="AG12" s="216">
        <v>1145</v>
      </c>
      <c r="AH12" s="209">
        <v>1155</v>
      </c>
      <c r="AI12" s="229"/>
      <c r="AJ12" s="183"/>
      <c r="AK12" s="184"/>
      <c r="AL12" s="185"/>
      <c r="AM12" s="183"/>
      <c r="AN12" s="184"/>
      <c r="AO12" s="183"/>
      <c r="AP12" s="183"/>
      <c r="AQ12" s="183"/>
      <c r="AR12" s="183"/>
    </row>
    <row r="13" spans="1:44" s="204" customFormat="1" ht="20.100000000000001" customHeight="1" thickBot="1" x14ac:dyDescent="0.3">
      <c r="A13" s="235" t="s">
        <v>33</v>
      </c>
      <c r="B13" s="236"/>
      <c r="C13" s="236"/>
      <c r="D13" s="237">
        <v>13.9</v>
      </c>
      <c r="E13" s="238"/>
      <c r="F13" s="239"/>
      <c r="G13" s="240">
        <v>460</v>
      </c>
      <c r="H13" s="241"/>
      <c r="I13" s="236"/>
      <c r="J13" s="237">
        <v>76.099999999999994</v>
      </c>
      <c r="K13" s="242"/>
      <c r="L13" s="243"/>
      <c r="M13" s="244">
        <v>0.45</v>
      </c>
      <c r="N13" s="245"/>
      <c r="O13" s="236"/>
      <c r="P13" s="237">
        <v>7.1</v>
      </c>
      <c r="Q13" s="241"/>
      <c r="R13" s="246"/>
      <c r="S13" s="237">
        <v>64.099999999999994</v>
      </c>
      <c r="T13" s="245"/>
      <c r="U13" s="246"/>
      <c r="V13" s="244">
        <v>5</v>
      </c>
      <c r="W13" s="245"/>
      <c r="X13" s="246"/>
      <c r="Y13" s="237">
        <v>9.5</v>
      </c>
      <c r="Z13" s="241"/>
      <c r="AA13" s="246"/>
      <c r="AB13" s="237">
        <v>4.4000000000000004</v>
      </c>
      <c r="AC13" s="242"/>
      <c r="AD13" s="247"/>
      <c r="AE13" s="237">
        <v>10.246885958333333</v>
      </c>
      <c r="AF13" s="242"/>
      <c r="AG13" s="247"/>
      <c r="AH13" s="240">
        <v>1080</v>
      </c>
      <c r="AI13" s="248"/>
      <c r="AJ13" s="202"/>
      <c r="AK13" s="203"/>
      <c r="AL13" s="202"/>
      <c r="AM13" s="202"/>
      <c r="AN13" s="203"/>
      <c r="AO13" s="202"/>
      <c r="AP13" s="202"/>
      <c r="AQ13" s="202"/>
      <c r="AR13" s="183"/>
    </row>
    <row r="14" spans="1:44" ht="12" customHeight="1" x14ac:dyDescent="0.25"/>
    <row r="15" spans="1:44" ht="20.100000000000001" customHeight="1" thickBot="1" x14ac:dyDescent="0.4">
      <c r="A15" s="474" t="s">
        <v>181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</row>
    <row r="16" spans="1:44" ht="20.100000000000001" customHeight="1" x14ac:dyDescent="0.25">
      <c r="A16" s="782" t="s">
        <v>114</v>
      </c>
      <c r="B16" s="785" t="s">
        <v>115</v>
      </c>
      <c r="C16" s="785"/>
      <c r="D16" s="785"/>
      <c r="E16" s="785"/>
      <c r="F16" s="785"/>
      <c r="G16" s="786"/>
      <c r="H16" s="785" t="s">
        <v>116</v>
      </c>
      <c r="I16" s="785"/>
      <c r="J16" s="785"/>
      <c r="K16" s="785"/>
      <c r="L16" s="785"/>
      <c r="M16" s="785"/>
      <c r="N16" s="785"/>
      <c r="O16" s="785"/>
      <c r="P16" s="786"/>
      <c r="Q16" s="785" t="s">
        <v>117</v>
      </c>
      <c r="R16" s="785"/>
      <c r="S16" s="785"/>
      <c r="T16" s="785"/>
      <c r="U16" s="785"/>
      <c r="V16" s="785"/>
      <c r="W16" s="785"/>
      <c r="X16" s="785"/>
      <c r="Y16" s="786"/>
      <c r="Z16" s="785" t="s">
        <v>118</v>
      </c>
      <c r="AA16" s="785"/>
      <c r="AB16" s="785"/>
      <c r="AC16" s="785"/>
      <c r="AD16" s="785"/>
      <c r="AE16" s="785"/>
      <c r="AF16" s="785"/>
      <c r="AG16" s="785"/>
      <c r="AH16" s="786"/>
      <c r="AI16" s="785" t="s">
        <v>119</v>
      </c>
      <c r="AJ16" s="785"/>
      <c r="AK16" s="785"/>
      <c r="AL16" s="785"/>
      <c r="AM16" s="785"/>
      <c r="AN16" s="785"/>
      <c r="AO16" s="785"/>
      <c r="AP16" s="785"/>
      <c r="AQ16" s="785"/>
      <c r="AR16" s="130"/>
    </row>
    <row r="17" spans="1:44" ht="20.100000000000001" customHeight="1" x14ac:dyDescent="0.25">
      <c r="A17" s="783"/>
      <c r="B17" s="778" t="s">
        <v>120</v>
      </c>
      <c r="C17" s="778"/>
      <c r="D17" s="780"/>
      <c r="E17" s="778" t="s">
        <v>121</v>
      </c>
      <c r="F17" s="778"/>
      <c r="G17" s="779"/>
      <c r="H17" s="778" t="s">
        <v>122</v>
      </c>
      <c r="I17" s="778"/>
      <c r="J17" s="780"/>
      <c r="K17" s="781" t="s">
        <v>123</v>
      </c>
      <c r="L17" s="778"/>
      <c r="M17" s="780"/>
      <c r="N17" s="778" t="s">
        <v>124</v>
      </c>
      <c r="O17" s="778"/>
      <c r="P17" s="779"/>
      <c r="Q17" s="778" t="s">
        <v>125</v>
      </c>
      <c r="R17" s="778"/>
      <c r="S17" s="780"/>
      <c r="T17" s="781" t="s">
        <v>126</v>
      </c>
      <c r="U17" s="778"/>
      <c r="V17" s="780"/>
      <c r="W17" s="778" t="s">
        <v>127</v>
      </c>
      <c r="X17" s="778"/>
      <c r="Y17" s="779"/>
      <c r="Z17" s="778" t="s">
        <v>128</v>
      </c>
      <c r="AA17" s="778"/>
      <c r="AB17" s="780"/>
      <c r="AC17" s="781" t="s">
        <v>129</v>
      </c>
      <c r="AD17" s="778"/>
      <c r="AE17" s="780"/>
      <c r="AF17" s="778" t="s">
        <v>130</v>
      </c>
      <c r="AG17" s="778"/>
      <c r="AH17" s="779"/>
      <c r="AI17" s="778" t="s">
        <v>131</v>
      </c>
      <c r="AJ17" s="778"/>
      <c r="AK17" s="780"/>
      <c r="AL17" s="781" t="s">
        <v>132</v>
      </c>
      <c r="AM17" s="778"/>
      <c r="AN17" s="780"/>
      <c r="AO17" s="778" t="s">
        <v>133</v>
      </c>
      <c r="AP17" s="778"/>
      <c r="AQ17" s="778"/>
      <c r="AR17" s="130"/>
    </row>
    <row r="18" spans="1:44" ht="20.100000000000001" customHeight="1" thickBot="1" x14ac:dyDescent="0.3">
      <c r="A18" s="784"/>
      <c r="B18" s="132">
        <v>2012</v>
      </c>
      <c r="C18" s="132">
        <v>2013</v>
      </c>
      <c r="D18" s="133">
        <v>2014</v>
      </c>
      <c r="E18" s="132">
        <v>2012</v>
      </c>
      <c r="F18" s="132">
        <v>2013</v>
      </c>
      <c r="G18" s="133">
        <v>2014</v>
      </c>
      <c r="H18" s="132">
        <v>2012</v>
      </c>
      <c r="I18" s="132">
        <v>2013</v>
      </c>
      <c r="J18" s="133">
        <v>2014</v>
      </c>
      <c r="K18" s="132">
        <v>2012</v>
      </c>
      <c r="L18" s="132">
        <v>2013</v>
      </c>
      <c r="M18" s="133">
        <v>2014</v>
      </c>
      <c r="N18" s="132">
        <v>2012</v>
      </c>
      <c r="O18" s="132">
        <v>2013</v>
      </c>
      <c r="P18" s="133">
        <v>2014</v>
      </c>
      <c r="Q18" s="132">
        <v>2012</v>
      </c>
      <c r="R18" s="132">
        <v>2013</v>
      </c>
      <c r="S18" s="133">
        <v>2014</v>
      </c>
      <c r="T18" s="132">
        <v>2012</v>
      </c>
      <c r="U18" s="132">
        <v>2013</v>
      </c>
      <c r="V18" s="133">
        <v>2014</v>
      </c>
      <c r="W18" s="132">
        <v>2012</v>
      </c>
      <c r="X18" s="132">
        <v>2013</v>
      </c>
      <c r="Y18" s="133">
        <v>2014</v>
      </c>
      <c r="Z18" s="132">
        <v>2012</v>
      </c>
      <c r="AA18" s="132">
        <v>2013</v>
      </c>
      <c r="AB18" s="133">
        <v>2014</v>
      </c>
      <c r="AC18" s="132">
        <v>2012</v>
      </c>
      <c r="AD18" s="132">
        <v>2013</v>
      </c>
      <c r="AE18" s="133">
        <v>2014</v>
      </c>
      <c r="AF18" s="132">
        <v>2012</v>
      </c>
      <c r="AG18" s="132">
        <v>2013</v>
      </c>
      <c r="AH18" s="133">
        <v>2014</v>
      </c>
      <c r="AI18" s="132">
        <v>2012</v>
      </c>
      <c r="AJ18" s="132">
        <v>2013</v>
      </c>
      <c r="AK18" s="133">
        <v>2014</v>
      </c>
      <c r="AL18" s="132">
        <v>2012</v>
      </c>
      <c r="AM18" s="132">
        <v>2013</v>
      </c>
      <c r="AN18" s="133">
        <v>2014</v>
      </c>
      <c r="AO18" s="132">
        <v>2012</v>
      </c>
      <c r="AP18" s="132">
        <v>2013</v>
      </c>
      <c r="AQ18" s="133">
        <v>2014</v>
      </c>
      <c r="AR18" s="130"/>
    </row>
    <row r="19" spans="1:44" s="204" customFormat="1" ht="20.100000000000001" customHeight="1" x14ac:dyDescent="0.25">
      <c r="A19" s="136" t="s">
        <v>147</v>
      </c>
      <c r="B19" s="205">
        <v>13.9</v>
      </c>
      <c r="C19" s="205">
        <v>13.3</v>
      </c>
      <c r="D19" s="249">
        <v>13.3</v>
      </c>
      <c r="E19" s="207">
        <v>460</v>
      </c>
      <c r="F19" s="208">
        <v>435</v>
      </c>
      <c r="G19" s="209">
        <v>385</v>
      </c>
      <c r="H19" s="210">
        <v>73.8</v>
      </c>
      <c r="I19" s="205">
        <v>75.7</v>
      </c>
      <c r="J19" s="206">
        <v>75.2</v>
      </c>
      <c r="K19" s="211">
        <v>0.42</v>
      </c>
      <c r="L19" s="212">
        <v>0.4</v>
      </c>
      <c r="M19" s="213">
        <v>0.41</v>
      </c>
      <c r="N19" s="207">
        <v>7.9</v>
      </c>
      <c r="O19" s="205">
        <v>8.4</v>
      </c>
      <c r="P19" s="206">
        <v>6.8</v>
      </c>
      <c r="Q19" s="210">
        <v>66.400000000000006</v>
      </c>
      <c r="R19" s="205">
        <v>67.8</v>
      </c>
      <c r="S19" s="206">
        <v>62.2</v>
      </c>
      <c r="T19" s="214">
        <v>9.75</v>
      </c>
      <c r="U19" s="205">
        <v>8.5</v>
      </c>
      <c r="V19" s="206">
        <v>6</v>
      </c>
      <c r="W19" s="214">
        <v>27</v>
      </c>
      <c r="X19" s="205">
        <v>18</v>
      </c>
      <c r="Y19" s="206">
        <v>11.5</v>
      </c>
      <c r="Z19" s="210">
        <v>4.5</v>
      </c>
      <c r="AA19" s="205">
        <v>4.7</v>
      </c>
      <c r="AB19" s="206">
        <v>5.5</v>
      </c>
      <c r="AC19" s="214">
        <v>10.3</v>
      </c>
      <c r="AD19" s="205">
        <v>10.1</v>
      </c>
      <c r="AE19" s="206">
        <v>13.4</v>
      </c>
      <c r="AF19" s="215">
        <v>1125</v>
      </c>
      <c r="AG19" s="250">
        <v>1060</v>
      </c>
      <c r="AH19" s="209">
        <v>985</v>
      </c>
      <c r="AI19" s="367"/>
      <c r="AJ19" s="368">
        <v>105</v>
      </c>
      <c r="AK19" s="369">
        <v>125</v>
      </c>
      <c r="AL19" s="370"/>
      <c r="AM19" s="368">
        <v>440</v>
      </c>
      <c r="AN19" s="369">
        <v>547</v>
      </c>
      <c r="AO19" s="368"/>
      <c r="AP19" s="368">
        <v>18.7</v>
      </c>
      <c r="AQ19" s="368">
        <v>18.600000000000001</v>
      </c>
      <c r="AR19" s="183"/>
    </row>
    <row r="20" spans="1:44" s="204" customFormat="1" ht="20.100000000000001" customHeight="1" thickBot="1" x14ac:dyDescent="0.3">
      <c r="A20" s="155" t="s">
        <v>135</v>
      </c>
      <c r="B20" s="156">
        <f t="shared" ref="B20:AQ20" si="1">AVERAGE(B21:B27)</f>
        <v>14.66</v>
      </c>
      <c r="C20" s="156">
        <f t="shared" si="1"/>
        <v>13.574999999999999</v>
      </c>
      <c r="D20" s="156">
        <f t="shared" si="1"/>
        <v>13.925000000000001</v>
      </c>
      <c r="E20" s="218">
        <f t="shared" si="1"/>
        <v>445</v>
      </c>
      <c r="F20" s="158">
        <f t="shared" si="1"/>
        <v>431.25</v>
      </c>
      <c r="G20" s="158">
        <f t="shared" si="1"/>
        <v>407.5</v>
      </c>
      <c r="H20" s="219">
        <f t="shared" si="1"/>
        <v>74.86</v>
      </c>
      <c r="I20" s="156">
        <f t="shared" si="1"/>
        <v>75.974999999999994</v>
      </c>
      <c r="J20" s="156">
        <f t="shared" si="1"/>
        <v>74.925000000000011</v>
      </c>
      <c r="K20" s="251">
        <f t="shared" si="1"/>
        <v>0.44800000000000006</v>
      </c>
      <c r="L20" s="161">
        <f t="shared" si="1"/>
        <v>0.43249999999999994</v>
      </c>
      <c r="M20" s="161">
        <f t="shared" si="1"/>
        <v>0.41500000000000004</v>
      </c>
      <c r="N20" s="221">
        <f t="shared" si="1"/>
        <v>8.3000000000000007</v>
      </c>
      <c r="O20" s="156">
        <f t="shared" si="1"/>
        <v>9.0500000000000007</v>
      </c>
      <c r="P20" s="156">
        <f t="shared" si="1"/>
        <v>7.2249999999999996</v>
      </c>
      <c r="Q20" s="219">
        <f t="shared" si="1"/>
        <v>68</v>
      </c>
      <c r="R20" s="156">
        <f t="shared" si="1"/>
        <v>69.25</v>
      </c>
      <c r="S20" s="156">
        <f t="shared" si="1"/>
        <v>63.55</v>
      </c>
      <c r="T20" s="221">
        <f t="shared" si="1"/>
        <v>7.1</v>
      </c>
      <c r="U20" s="156">
        <f t="shared" si="1"/>
        <v>7.625</v>
      </c>
      <c r="V20" s="156">
        <f t="shared" si="1"/>
        <v>5.0625</v>
      </c>
      <c r="W20" s="221">
        <f t="shared" si="1"/>
        <v>12.4</v>
      </c>
      <c r="X20" s="156">
        <f t="shared" si="1"/>
        <v>14.5</v>
      </c>
      <c r="Y20" s="156">
        <f t="shared" si="1"/>
        <v>8.375</v>
      </c>
      <c r="Z20" s="219">
        <f t="shared" si="1"/>
        <v>3.8</v>
      </c>
      <c r="AA20" s="156">
        <f t="shared" si="1"/>
        <v>4.4000000000000004</v>
      </c>
      <c r="AB20" s="156">
        <f t="shared" si="1"/>
        <v>4.9749999999999996</v>
      </c>
      <c r="AC20" s="221">
        <f t="shared" si="1"/>
        <v>8.879999999999999</v>
      </c>
      <c r="AD20" s="156">
        <f t="shared" si="1"/>
        <v>8.625</v>
      </c>
      <c r="AE20" s="156">
        <f t="shared" si="1"/>
        <v>11.950000000000001</v>
      </c>
      <c r="AF20" s="218">
        <f t="shared" si="1"/>
        <v>1108</v>
      </c>
      <c r="AG20" s="160">
        <f t="shared" si="1"/>
        <v>1083.75</v>
      </c>
      <c r="AH20" s="160">
        <f t="shared" si="1"/>
        <v>995</v>
      </c>
      <c r="AI20" s="219" t="e">
        <f t="shared" si="1"/>
        <v>#DIV/0!</v>
      </c>
      <c r="AJ20" s="158">
        <f t="shared" si="1"/>
        <v>95.25</v>
      </c>
      <c r="AK20" s="158">
        <f t="shared" si="1"/>
        <v>109.25</v>
      </c>
      <c r="AL20" s="221" t="e">
        <f t="shared" si="1"/>
        <v>#DIV/0!</v>
      </c>
      <c r="AM20" s="158">
        <f t="shared" si="1"/>
        <v>409.25</v>
      </c>
      <c r="AN20" s="158">
        <f t="shared" si="1"/>
        <v>500.5</v>
      </c>
      <c r="AO20" s="218" t="e">
        <f t="shared" si="1"/>
        <v>#DIV/0!</v>
      </c>
      <c r="AP20" s="160">
        <f t="shared" si="1"/>
        <v>18.625</v>
      </c>
      <c r="AQ20" s="160">
        <f t="shared" si="1"/>
        <v>17.925000000000001</v>
      </c>
      <c r="AR20" s="183"/>
    </row>
    <row r="21" spans="1:44" s="372" customFormat="1" ht="20.100000000000001" customHeight="1" x14ac:dyDescent="0.2">
      <c r="A21" s="371" t="s">
        <v>136</v>
      </c>
      <c r="B21" s="205">
        <v>14.7</v>
      </c>
      <c r="D21" s="206"/>
      <c r="E21" s="215">
        <v>445</v>
      </c>
      <c r="F21" s="208"/>
      <c r="G21" s="209"/>
      <c r="H21" s="225">
        <v>74.099999999999994</v>
      </c>
      <c r="I21" s="205"/>
      <c r="J21" s="206"/>
      <c r="K21" s="226">
        <v>0.45</v>
      </c>
      <c r="L21" s="212"/>
      <c r="M21" s="213"/>
      <c r="N21" s="227">
        <v>8.6</v>
      </c>
      <c r="O21" s="205"/>
      <c r="P21" s="206"/>
      <c r="Q21" s="225">
        <v>68.400000000000006</v>
      </c>
      <c r="R21" s="205"/>
      <c r="S21" s="206"/>
      <c r="T21" s="226">
        <v>7.25</v>
      </c>
      <c r="U21" s="212"/>
      <c r="V21" s="213"/>
      <c r="W21" s="227">
        <v>14</v>
      </c>
      <c r="X21" s="205"/>
      <c r="Y21" s="206"/>
      <c r="Z21" s="225">
        <v>3.3</v>
      </c>
      <c r="AA21" s="205"/>
      <c r="AB21" s="206"/>
      <c r="AC21" s="227">
        <v>8.3000000000000007</v>
      </c>
      <c r="AD21" s="205"/>
      <c r="AE21" s="206"/>
      <c r="AF21" s="228">
        <v>1105</v>
      </c>
      <c r="AG21" s="216"/>
      <c r="AH21" s="209"/>
      <c r="AI21" s="373"/>
      <c r="AJ21" s="374"/>
      <c r="AK21" s="375"/>
      <c r="AL21" s="376"/>
      <c r="AM21" s="374"/>
      <c r="AN21" s="375"/>
      <c r="AO21" s="374"/>
      <c r="AP21" s="374"/>
      <c r="AQ21" s="374"/>
      <c r="AR21" s="374"/>
    </row>
    <row r="22" spans="1:44" s="372" customFormat="1" ht="20.100000000000001" customHeight="1" x14ac:dyDescent="0.2">
      <c r="A22" s="371" t="s">
        <v>138</v>
      </c>
      <c r="B22" s="205">
        <v>14.8</v>
      </c>
      <c r="D22" s="206"/>
      <c r="E22" s="228">
        <v>475</v>
      </c>
      <c r="F22" s="208"/>
      <c r="G22" s="209"/>
      <c r="H22" s="225">
        <v>74.400000000000006</v>
      </c>
      <c r="I22" s="205"/>
      <c r="J22" s="206"/>
      <c r="K22" s="226">
        <v>0.44</v>
      </c>
      <c r="L22" s="212"/>
      <c r="M22" s="213"/>
      <c r="N22" s="227">
        <v>7</v>
      </c>
      <c r="O22" s="205"/>
      <c r="P22" s="206"/>
      <c r="Q22" s="225">
        <v>66.8</v>
      </c>
      <c r="R22" s="205"/>
      <c r="S22" s="206"/>
      <c r="T22" s="226">
        <v>9.75</v>
      </c>
      <c r="U22" s="212"/>
      <c r="V22" s="213"/>
      <c r="W22" s="227">
        <v>16.5</v>
      </c>
      <c r="X22" s="205"/>
      <c r="Y22" s="206"/>
      <c r="Z22" s="225">
        <v>3.9</v>
      </c>
      <c r="AA22" s="205"/>
      <c r="AB22" s="206"/>
      <c r="AC22" s="227">
        <v>9.5</v>
      </c>
      <c r="AD22" s="205"/>
      <c r="AE22" s="206"/>
      <c r="AF22" s="228">
        <v>1140</v>
      </c>
      <c r="AG22" s="216"/>
      <c r="AH22" s="209"/>
      <c r="AI22" s="373"/>
      <c r="AJ22" s="374"/>
      <c r="AK22" s="375"/>
      <c r="AL22" s="376"/>
      <c r="AM22" s="374"/>
      <c r="AN22" s="375"/>
      <c r="AO22" s="374"/>
      <c r="AP22" s="374"/>
      <c r="AQ22" s="374"/>
      <c r="AR22" s="374"/>
    </row>
    <row r="23" spans="1:44" s="372" customFormat="1" ht="20.100000000000001" customHeight="1" x14ac:dyDescent="0.2">
      <c r="A23" s="371" t="s">
        <v>140</v>
      </c>
      <c r="B23" s="205">
        <v>15.2</v>
      </c>
      <c r="C23" s="372">
        <v>14.6</v>
      </c>
      <c r="D23" s="206">
        <v>14.3</v>
      </c>
      <c r="E23" s="228">
        <v>435</v>
      </c>
      <c r="F23" s="208">
        <v>475</v>
      </c>
      <c r="G23" s="209">
        <v>430</v>
      </c>
      <c r="H23" s="225">
        <v>74.8</v>
      </c>
      <c r="I23" s="205">
        <v>75.599999999999994</v>
      </c>
      <c r="J23" s="206">
        <v>75.099999999999994</v>
      </c>
      <c r="K23" s="226">
        <v>0.5</v>
      </c>
      <c r="L23" s="212">
        <v>0.47</v>
      </c>
      <c r="M23" s="213">
        <v>0.46</v>
      </c>
      <c r="N23" s="227">
        <v>8.5</v>
      </c>
      <c r="O23" s="205">
        <v>8.5</v>
      </c>
      <c r="P23" s="206">
        <v>6.7</v>
      </c>
      <c r="Q23" s="225">
        <v>69.8</v>
      </c>
      <c r="R23" s="205">
        <v>70.400000000000006</v>
      </c>
      <c r="S23" s="206">
        <v>64.7</v>
      </c>
      <c r="T23" s="226">
        <v>5</v>
      </c>
      <c r="U23" s="212">
        <v>5.5</v>
      </c>
      <c r="V23" s="213">
        <v>5</v>
      </c>
      <c r="W23" s="227">
        <v>8</v>
      </c>
      <c r="X23" s="205">
        <v>11.5</v>
      </c>
      <c r="Y23" s="206">
        <v>7</v>
      </c>
      <c r="Z23" s="225">
        <v>3.2</v>
      </c>
      <c r="AA23" s="205">
        <v>3.4</v>
      </c>
      <c r="AB23" s="206">
        <v>3.8</v>
      </c>
      <c r="AC23" s="227">
        <v>7.5</v>
      </c>
      <c r="AD23" s="205">
        <v>6.4</v>
      </c>
      <c r="AE23" s="206">
        <v>8.4</v>
      </c>
      <c r="AF23" s="228">
        <v>1115</v>
      </c>
      <c r="AG23" s="216">
        <v>1075</v>
      </c>
      <c r="AH23" s="209">
        <v>1030</v>
      </c>
      <c r="AI23" s="373"/>
      <c r="AJ23" s="374">
        <v>67</v>
      </c>
      <c r="AK23" s="375">
        <v>92</v>
      </c>
      <c r="AL23" s="376"/>
      <c r="AM23" s="374">
        <v>277</v>
      </c>
      <c r="AN23" s="375">
        <v>392</v>
      </c>
      <c r="AO23" s="374"/>
      <c r="AP23" s="374">
        <v>18.7</v>
      </c>
      <c r="AQ23" s="382">
        <v>18</v>
      </c>
      <c r="AR23" s="374"/>
    </row>
    <row r="24" spans="1:44" s="372" customFormat="1" ht="20.100000000000001" customHeight="1" x14ac:dyDescent="0.2">
      <c r="A24" s="371" t="s">
        <v>35</v>
      </c>
      <c r="B24" s="205">
        <v>14.4</v>
      </c>
      <c r="C24" s="372">
        <v>13.4</v>
      </c>
      <c r="D24" s="206">
        <v>14</v>
      </c>
      <c r="E24" s="228">
        <v>400</v>
      </c>
      <c r="F24" s="208">
        <v>415</v>
      </c>
      <c r="G24" s="209">
        <v>380</v>
      </c>
      <c r="H24" s="225">
        <v>75</v>
      </c>
      <c r="I24" s="205">
        <v>75.099999999999994</v>
      </c>
      <c r="J24" s="206">
        <v>75.2</v>
      </c>
      <c r="K24" s="226">
        <v>0.42</v>
      </c>
      <c r="L24" s="212">
        <v>0.41</v>
      </c>
      <c r="M24" s="213">
        <v>0.38</v>
      </c>
      <c r="N24" s="227">
        <v>8.6999999999999993</v>
      </c>
      <c r="O24" s="205">
        <v>8.6999999999999993</v>
      </c>
      <c r="P24" s="206">
        <v>6.7</v>
      </c>
      <c r="Q24" s="225">
        <v>67.400000000000006</v>
      </c>
      <c r="R24" s="205">
        <v>68.400000000000006</v>
      </c>
      <c r="S24" s="206">
        <v>62.1</v>
      </c>
      <c r="T24" s="226">
        <v>7.5</v>
      </c>
      <c r="U24" s="212">
        <v>7.5</v>
      </c>
      <c r="V24" s="213">
        <v>5.75</v>
      </c>
      <c r="W24" s="227">
        <v>13</v>
      </c>
      <c r="X24" s="205">
        <v>13</v>
      </c>
      <c r="Y24" s="206">
        <v>8.5</v>
      </c>
      <c r="Z24" s="225">
        <v>4.5999999999999996</v>
      </c>
      <c r="AA24" s="205">
        <v>4.4000000000000004</v>
      </c>
      <c r="AB24" s="206">
        <v>5.5</v>
      </c>
      <c r="AC24" s="227">
        <v>10.1</v>
      </c>
      <c r="AD24" s="205">
        <v>8.9</v>
      </c>
      <c r="AE24" s="206">
        <v>13.3</v>
      </c>
      <c r="AF24" s="228">
        <v>1090</v>
      </c>
      <c r="AG24" s="216">
        <v>1065</v>
      </c>
      <c r="AH24" s="209">
        <v>1000</v>
      </c>
      <c r="AI24" s="373"/>
      <c r="AJ24" s="374">
        <v>94</v>
      </c>
      <c r="AK24" s="375">
        <v>113</v>
      </c>
      <c r="AL24" s="376"/>
      <c r="AM24" s="374">
        <v>354</v>
      </c>
      <c r="AN24" s="375">
        <v>479</v>
      </c>
      <c r="AO24" s="374"/>
      <c r="AP24" s="374">
        <v>20.6</v>
      </c>
      <c r="AQ24" s="382">
        <v>19</v>
      </c>
      <c r="AR24" s="374"/>
    </row>
    <row r="25" spans="1:44" s="372" customFormat="1" ht="20.100000000000001" customHeight="1" x14ac:dyDescent="0.2">
      <c r="A25" s="371" t="s">
        <v>148</v>
      </c>
      <c r="B25" s="205">
        <v>14.2</v>
      </c>
      <c r="D25" s="206"/>
      <c r="E25" s="228">
        <v>470</v>
      </c>
      <c r="F25" s="208"/>
      <c r="G25" s="209"/>
      <c r="H25" s="225">
        <v>76</v>
      </c>
      <c r="I25" s="205"/>
      <c r="J25" s="206"/>
      <c r="K25" s="226">
        <v>0.43</v>
      </c>
      <c r="L25" s="212"/>
      <c r="M25" s="213"/>
      <c r="N25" s="227">
        <v>8.6999999999999993</v>
      </c>
      <c r="O25" s="205"/>
      <c r="P25" s="206"/>
      <c r="Q25" s="225">
        <v>67.599999999999994</v>
      </c>
      <c r="R25" s="205"/>
      <c r="S25" s="206"/>
      <c r="T25" s="226">
        <v>6</v>
      </c>
      <c r="U25" s="212"/>
      <c r="V25" s="213"/>
      <c r="W25" s="227">
        <v>10.5</v>
      </c>
      <c r="X25" s="205"/>
      <c r="Y25" s="206"/>
      <c r="Z25" s="225">
        <v>4</v>
      </c>
      <c r="AA25" s="205"/>
      <c r="AB25" s="206"/>
      <c r="AC25" s="227">
        <v>9</v>
      </c>
      <c r="AD25" s="205"/>
      <c r="AE25" s="206"/>
      <c r="AF25" s="228">
        <v>1090</v>
      </c>
      <c r="AG25" s="216"/>
      <c r="AH25" s="209"/>
      <c r="AI25" s="373"/>
      <c r="AJ25" s="374"/>
      <c r="AK25" s="375"/>
      <c r="AL25" s="376"/>
      <c r="AM25" s="374"/>
      <c r="AN25" s="375"/>
      <c r="AO25" s="374"/>
      <c r="AP25" s="374"/>
      <c r="AQ25" s="374"/>
      <c r="AR25" s="374"/>
    </row>
    <row r="26" spans="1:44" s="372" customFormat="1" ht="20.100000000000001" customHeight="1" x14ac:dyDescent="0.2">
      <c r="A26" s="371" t="s">
        <v>34</v>
      </c>
      <c r="B26" s="205"/>
      <c r="C26" s="372">
        <v>13.4</v>
      </c>
      <c r="D26" s="206">
        <v>13.8</v>
      </c>
      <c r="E26" s="228"/>
      <c r="F26" s="208">
        <v>365</v>
      </c>
      <c r="G26" s="209">
        <v>370</v>
      </c>
      <c r="H26" s="225"/>
      <c r="I26" s="205">
        <v>75.8</v>
      </c>
      <c r="J26" s="206">
        <v>73.400000000000006</v>
      </c>
      <c r="K26" s="226"/>
      <c r="L26" s="212">
        <v>0.42</v>
      </c>
      <c r="M26" s="213">
        <v>0.4</v>
      </c>
      <c r="N26" s="227"/>
      <c r="O26" s="205">
        <v>9.6999999999999993</v>
      </c>
      <c r="P26" s="206">
        <v>8</v>
      </c>
      <c r="Q26" s="225"/>
      <c r="R26" s="205">
        <v>70</v>
      </c>
      <c r="S26" s="206">
        <v>64.2</v>
      </c>
      <c r="T26" s="226"/>
      <c r="U26" s="212">
        <v>11.75</v>
      </c>
      <c r="V26" s="213">
        <v>5.5</v>
      </c>
      <c r="W26" s="227"/>
      <c r="X26" s="205">
        <v>24.5</v>
      </c>
      <c r="Y26" s="206">
        <v>11</v>
      </c>
      <c r="Z26" s="225"/>
      <c r="AA26" s="205">
        <v>5.9</v>
      </c>
      <c r="AB26" s="206">
        <v>6</v>
      </c>
      <c r="AC26" s="227"/>
      <c r="AD26" s="205">
        <v>11.6</v>
      </c>
      <c r="AE26" s="206">
        <v>14.6</v>
      </c>
      <c r="AF26" s="228"/>
      <c r="AG26" s="216">
        <v>1105</v>
      </c>
      <c r="AH26" s="209">
        <v>1000</v>
      </c>
      <c r="AI26" s="373"/>
      <c r="AJ26" s="374">
        <v>139</v>
      </c>
      <c r="AK26" s="375">
        <v>139</v>
      </c>
      <c r="AL26" s="376"/>
      <c r="AM26" s="374">
        <v>661</v>
      </c>
      <c r="AN26" s="375">
        <v>717</v>
      </c>
      <c r="AO26" s="374"/>
      <c r="AP26" s="374">
        <v>17.3</v>
      </c>
      <c r="AQ26" s="374">
        <v>16.899999999999999</v>
      </c>
      <c r="AR26" s="374"/>
    </row>
    <row r="27" spans="1:44" s="372" customFormat="1" ht="20.100000000000001" customHeight="1" x14ac:dyDescent="0.2">
      <c r="A27" s="377" t="s">
        <v>41</v>
      </c>
      <c r="B27" s="252"/>
      <c r="C27" s="378">
        <v>12.9</v>
      </c>
      <c r="D27" s="237">
        <v>13.6</v>
      </c>
      <c r="E27" s="254"/>
      <c r="F27" s="255">
        <v>470</v>
      </c>
      <c r="G27" s="240">
        <v>450</v>
      </c>
      <c r="H27" s="256"/>
      <c r="I27" s="252">
        <v>77.400000000000006</v>
      </c>
      <c r="J27" s="237">
        <v>76</v>
      </c>
      <c r="K27" s="257"/>
      <c r="L27" s="258">
        <v>0.43</v>
      </c>
      <c r="M27" s="244">
        <v>0.42</v>
      </c>
      <c r="N27" s="259"/>
      <c r="O27" s="252">
        <v>9.3000000000000007</v>
      </c>
      <c r="P27" s="237">
        <v>7.5</v>
      </c>
      <c r="Q27" s="256"/>
      <c r="R27" s="252">
        <v>68.2</v>
      </c>
      <c r="S27" s="237">
        <v>63.2</v>
      </c>
      <c r="T27" s="257"/>
      <c r="U27" s="258">
        <v>5.75</v>
      </c>
      <c r="V27" s="244">
        <v>4</v>
      </c>
      <c r="W27" s="259"/>
      <c r="X27" s="252">
        <v>9</v>
      </c>
      <c r="Y27" s="237">
        <v>7</v>
      </c>
      <c r="Z27" s="256"/>
      <c r="AA27" s="252">
        <v>3.9</v>
      </c>
      <c r="AB27" s="237">
        <v>4.5999999999999996</v>
      </c>
      <c r="AC27" s="259"/>
      <c r="AD27" s="252">
        <v>7.6</v>
      </c>
      <c r="AE27" s="237">
        <v>11.5</v>
      </c>
      <c r="AF27" s="254"/>
      <c r="AG27" s="260">
        <v>1090</v>
      </c>
      <c r="AH27" s="240">
        <v>950</v>
      </c>
      <c r="AI27" s="379"/>
      <c r="AJ27" s="378">
        <v>81</v>
      </c>
      <c r="AK27" s="380">
        <v>93</v>
      </c>
      <c r="AL27" s="381"/>
      <c r="AM27" s="378">
        <v>345</v>
      </c>
      <c r="AN27" s="380">
        <v>414</v>
      </c>
      <c r="AO27" s="378"/>
      <c r="AP27" s="378">
        <v>17.899999999999999</v>
      </c>
      <c r="AQ27" s="378">
        <v>17.8</v>
      </c>
      <c r="AR27" s="374"/>
    </row>
    <row r="28" spans="1:44" ht="12" customHeight="1" x14ac:dyDescent="0.25"/>
    <row r="29" spans="1:44" ht="20.100000000000001" customHeight="1" thickBot="1" x14ac:dyDescent="0.4">
      <c r="A29" s="787" t="s">
        <v>146</v>
      </c>
      <c r="B29" s="787"/>
      <c r="C29" s="787"/>
      <c r="D29" s="787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7"/>
      <c r="AE29" s="787"/>
      <c r="AF29" s="787"/>
      <c r="AG29" s="787"/>
      <c r="AH29" s="787"/>
      <c r="AI29" s="787"/>
      <c r="AJ29" s="787"/>
      <c r="AK29" s="787"/>
      <c r="AL29" s="787"/>
      <c r="AM29" s="787"/>
      <c r="AN29" s="787"/>
      <c r="AO29" s="787"/>
      <c r="AP29" s="787"/>
      <c r="AQ29" s="787"/>
      <c r="AR29" s="130"/>
    </row>
    <row r="30" spans="1:44" ht="20.100000000000001" customHeight="1" x14ac:dyDescent="0.25">
      <c r="A30" s="783" t="s">
        <v>114</v>
      </c>
      <c r="B30" s="788" t="s">
        <v>115</v>
      </c>
      <c r="C30" s="788"/>
      <c r="D30" s="788"/>
      <c r="E30" s="788"/>
      <c r="F30" s="788"/>
      <c r="G30" s="789"/>
      <c r="H30" s="788" t="s">
        <v>116</v>
      </c>
      <c r="I30" s="788"/>
      <c r="J30" s="788"/>
      <c r="K30" s="788"/>
      <c r="L30" s="788"/>
      <c r="M30" s="788"/>
      <c r="N30" s="788"/>
      <c r="O30" s="788"/>
      <c r="P30" s="789"/>
      <c r="Q30" s="788" t="s">
        <v>117</v>
      </c>
      <c r="R30" s="788"/>
      <c r="S30" s="788"/>
      <c r="T30" s="788"/>
      <c r="U30" s="788"/>
      <c r="V30" s="788"/>
      <c r="W30" s="788"/>
      <c r="X30" s="788"/>
      <c r="Y30" s="789"/>
      <c r="Z30" s="788" t="s">
        <v>118</v>
      </c>
      <c r="AA30" s="788"/>
      <c r="AB30" s="788"/>
      <c r="AC30" s="788"/>
      <c r="AD30" s="788"/>
      <c r="AE30" s="788"/>
      <c r="AF30" s="788"/>
      <c r="AG30" s="788"/>
      <c r="AH30" s="789"/>
      <c r="AI30" s="788" t="s">
        <v>119</v>
      </c>
      <c r="AJ30" s="788"/>
      <c r="AK30" s="788"/>
      <c r="AL30" s="788"/>
      <c r="AM30" s="788"/>
      <c r="AN30" s="788"/>
      <c r="AO30" s="788"/>
      <c r="AP30" s="788"/>
      <c r="AQ30" s="788"/>
      <c r="AR30" s="130"/>
    </row>
    <row r="31" spans="1:44" ht="20.100000000000001" customHeight="1" x14ac:dyDescent="0.25">
      <c r="A31" s="783"/>
      <c r="B31" s="778" t="s">
        <v>120</v>
      </c>
      <c r="C31" s="778"/>
      <c r="D31" s="780"/>
      <c r="E31" s="778" t="s">
        <v>121</v>
      </c>
      <c r="F31" s="778"/>
      <c r="G31" s="779"/>
      <c r="H31" s="778" t="s">
        <v>122</v>
      </c>
      <c r="I31" s="778"/>
      <c r="J31" s="780"/>
      <c r="K31" s="781" t="s">
        <v>123</v>
      </c>
      <c r="L31" s="778"/>
      <c r="M31" s="780"/>
      <c r="N31" s="778" t="s">
        <v>124</v>
      </c>
      <c r="O31" s="778"/>
      <c r="P31" s="779"/>
      <c r="Q31" s="778" t="s">
        <v>125</v>
      </c>
      <c r="R31" s="778"/>
      <c r="S31" s="780"/>
      <c r="T31" s="781" t="s">
        <v>126</v>
      </c>
      <c r="U31" s="778"/>
      <c r="V31" s="780"/>
      <c r="W31" s="778" t="s">
        <v>127</v>
      </c>
      <c r="X31" s="778"/>
      <c r="Y31" s="779"/>
      <c r="Z31" s="778" t="s">
        <v>128</v>
      </c>
      <c r="AA31" s="778"/>
      <c r="AB31" s="780"/>
      <c r="AC31" s="781" t="s">
        <v>129</v>
      </c>
      <c r="AD31" s="778"/>
      <c r="AE31" s="780"/>
      <c r="AF31" s="778" t="s">
        <v>130</v>
      </c>
      <c r="AG31" s="778"/>
      <c r="AH31" s="779"/>
      <c r="AI31" s="778" t="s">
        <v>131</v>
      </c>
      <c r="AJ31" s="778"/>
      <c r="AK31" s="780"/>
      <c r="AL31" s="781" t="s">
        <v>132</v>
      </c>
      <c r="AM31" s="778"/>
      <c r="AN31" s="780"/>
      <c r="AO31" s="778" t="s">
        <v>133</v>
      </c>
      <c r="AP31" s="778"/>
      <c r="AQ31" s="778"/>
      <c r="AR31" s="130"/>
    </row>
    <row r="32" spans="1:44" ht="20.100000000000001" customHeight="1" thickBot="1" x14ac:dyDescent="0.3">
      <c r="A32" s="784"/>
      <c r="B32" s="132">
        <v>2006</v>
      </c>
      <c r="C32" s="132">
        <v>2007</v>
      </c>
      <c r="D32" s="133">
        <v>2008</v>
      </c>
      <c r="E32" s="132">
        <v>2006</v>
      </c>
      <c r="F32" s="132">
        <v>2007</v>
      </c>
      <c r="G32" s="134">
        <v>2008</v>
      </c>
      <c r="H32" s="132">
        <v>2006</v>
      </c>
      <c r="I32" s="132">
        <v>2007</v>
      </c>
      <c r="J32" s="133">
        <v>2008</v>
      </c>
      <c r="K32" s="135">
        <v>2006</v>
      </c>
      <c r="L32" s="132">
        <v>2007</v>
      </c>
      <c r="M32" s="133">
        <v>2008</v>
      </c>
      <c r="N32" s="132">
        <v>2006</v>
      </c>
      <c r="O32" s="132">
        <v>2007</v>
      </c>
      <c r="P32" s="134">
        <v>2008</v>
      </c>
      <c r="Q32" s="132">
        <v>2006</v>
      </c>
      <c r="R32" s="132">
        <v>2007</v>
      </c>
      <c r="S32" s="133">
        <v>2008</v>
      </c>
      <c r="T32" s="135">
        <v>2006</v>
      </c>
      <c r="U32" s="132">
        <v>2007</v>
      </c>
      <c r="V32" s="133">
        <v>2008</v>
      </c>
      <c r="W32" s="132">
        <v>2006</v>
      </c>
      <c r="X32" s="132">
        <v>2007</v>
      </c>
      <c r="Y32" s="134">
        <v>2008</v>
      </c>
      <c r="Z32" s="132">
        <v>2006</v>
      </c>
      <c r="AA32" s="132">
        <v>2007</v>
      </c>
      <c r="AB32" s="133">
        <v>2008</v>
      </c>
      <c r="AC32" s="135">
        <v>2006</v>
      </c>
      <c r="AD32" s="132">
        <v>2007</v>
      </c>
      <c r="AE32" s="133">
        <v>2008</v>
      </c>
      <c r="AF32" s="132">
        <v>2006</v>
      </c>
      <c r="AG32" s="132">
        <v>2007</v>
      </c>
      <c r="AH32" s="134">
        <v>2008</v>
      </c>
      <c r="AI32" s="132">
        <v>2006</v>
      </c>
      <c r="AJ32" s="132">
        <v>2007</v>
      </c>
      <c r="AK32" s="133">
        <v>2008</v>
      </c>
      <c r="AL32" s="135">
        <v>2006</v>
      </c>
      <c r="AM32" s="132">
        <v>2007</v>
      </c>
      <c r="AN32" s="133">
        <v>2008</v>
      </c>
      <c r="AO32" s="132">
        <v>2006</v>
      </c>
      <c r="AP32" s="132">
        <v>2007</v>
      </c>
      <c r="AQ32" s="132">
        <v>2008</v>
      </c>
      <c r="AR32" s="130"/>
    </row>
    <row r="33" spans="1:44" ht="20.100000000000001" customHeight="1" x14ac:dyDescent="0.25">
      <c r="A33" s="136" t="s">
        <v>134</v>
      </c>
      <c r="B33" s="137">
        <v>15</v>
      </c>
      <c r="C33" s="137">
        <v>14.9</v>
      </c>
      <c r="D33" s="138">
        <v>13.8</v>
      </c>
      <c r="E33" s="139">
        <v>380</v>
      </c>
      <c r="F33" s="140">
        <v>365</v>
      </c>
      <c r="G33" s="141">
        <v>385</v>
      </c>
      <c r="H33" s="137">
        <v>74.3</v>
      </c>
      <c r="I33" s="137">
        <v>75</v>
      </c>
      <c r="J33" s="138">
        <v>75</v>
      </c>
      <c r="K33" s="142">
        <v>0.41</v>
      </c>
      <c r="L33" s="143">
        <v>0.43</v>
      </c>
      <c r="M33" s="144">
        <v>0.43</v>
      </c>
      <c r="N33" s="137">
        <v>8</v>
      </c>
      <c r="O33" s="137">
        <v>7.3</v>
      </c>
      <c r="P33" s="145">
        <v>7.9</v>
      </c>
      <c r="Q33" s="137">
        <v>66.8</v>
      </c>
      <c r="R33" s="146">
        <v>66.400000000000006</v>
      </c>
      <c r="S33" s="138">
        <v>67.8</v>
      </c>
      <c r="T33" s="147">
        <v>9.5</v>
      </c>
      <c r="U33" s="146">
        <v>7.75</v>
      </c>
      <c r="V33" s="138">
        <v>7.8</v>
      </c>
      <c r="W33" s="137">
        <v>15.5</v>
      </c>
      <c r="X33" s="146">
        <v>10.8</v>
      </c>
      <c r="Y33" s="145">
        <v>14.5</v>
      </c>
      <c r="Z33" s="137">
        <v>4.2</v>
      </c>
      <c r="AA33" s="146">
        <v>5.4</v>
      </c>
      <c r="AB33" s="138">
        <v>4.2</v>
      </c>
      <c r="AC33" s="142">
        <v>6.9</v>
      </c>
      <c r="AD33" s="148">
        <v>7.3</v>
      </c>
      <c r="AE33" s="149">
        <v>12.7</v>
      </c>
      <c r="AF33" s="150">
        <v>1165</v>
      </c>
      <c r="AG33" s="148">
        <v>1135</v>
      </c>
      <c r="AH33" s="151">
        <v>1105</v>
      </c>
      <c r="AI33" s="152"/>
      <c r="AJ33" s="152"/>
      <c r="AK33" s="153"/>
      <c r="AL33" s="154"/>
      <c r="AM33" s="152"/>
      <c r="AN33" s="153"/>
      <c r="AO33" s="152"/>
      <c r="AP33" s="152"/>
      <c r="AQ33" s="152"/>
      <c r="AR33" s="130"/>
    </row>
    <row r="34" spans="1:44" ht="20.100000000000001" customHeight="1" thickBot="1" x14ac:dyDescent="0.3">
      <c r="A34" s="155" t="s">
        <v>135</v>
      </c>
      <c r="B34" s="156">
        <f t="shared" ref="B34:AH34" si="2">AVERAGE(B35:B39)</f>
        <v>14.175000000000001</v>
      </c>
      <c r="C34" s="156">
        <f t="shared" si="2"/>
        <v>14.66</v>
      </c>
      <c r="D34" s="157">
        <f t="shared" si="2"/>
        <v>13.7</v>
      </c>
      <c r="E34" s="158">
        <f t="shared" si="2"/>
        <v>392.5</v>
      </c>
      <c r="F34" s="158">
        <f t="shared" si="2"/>
        <v>373</v>
      </c>
      <c r="G34" s="159">
        <f t="shared" si="2"/>
        <v>400</v>
      </c>
      <c r="H34" s="156">
        <f t="shared" si="2"/>
        <v>75.349999999999994</v>
      </c>
      <c r="I34" s="156">
        <f t="shared" si="2"/>
        <v>75.28</v>
      </c>
      <c r="J34" s="157">
        <f t="shared" si="2"/>
        <v>75.5</v>
      </c>
      <c r="K34" s="160">
        <f t="shared" si="2"/>
        <v>0.43</v>
      </c>
      <c r="L34" s="161">
        <f t="shared" si="2"/>
        <v>0.45800000000000002</v>
      </c>
      <c r="M34" s="162">
        <f t="shared" si="2"/>
        <v>0.42800000000000005</v>
      </c>
      <c r="N34" s="156">
        <f t="shared" si="2"/>
        <v>7.4499999999999993</v>
      </c>
      <c r="O34" s="156">
        <f t="shared" si="2"/>
        <v>6.9599999999999991</v>
      </c>
      <c r="P34" s="163">
        <f t="shared" si="2"/>
        <v>7.8</v>
      </c>
      <c r="Q34" s="156">
        <f t="shared" si="2"/>
        <v>65.825000000000003</v>
      </c>
      <c r="R34" s="156">
        <f t="shared" si="2"/>
        <v>66.12</v>
      </c>
      <c r="S34" s="157">
        <f t="shared" si="2"/>
        <v>67.3</v>
      </c>
      <c r="T34" s="156">
        <f t="shared" si="2"/>
        <v>8.5625</v>
      </c>
      <c r="U34" s="156">
        <f t="shared" si="2"/>
        <v>7.85</v>
      </c>
      <c r="V34" s="157">
        <f t="shared" si="2"/>
        <v>7.3400000000000007</v>
      </c>
      <c r="W34" s="156">
        <f t="shared" si="2"/>
        <v>19.625</v>
      </c>
      <c r="X34" s="156">
        <f t="shared" si="2"/>
        <v>14.52</v>
      </c>
      <c r="Y34" s="163">
        <f t="shared" si="2"/>
        <v>14</v>
      </c>
      <c r="Z34" s="156">
        <f t="shared" si="2"/>
        <v>4.2750000000000004</v>
      </c>
      <c r="AA34" s="156">
        <f t="shared" si="2"/>
        <v>4.58</v>
      </c>
      <c r="AB34" s="157">
        <f t="shared" si="2"/>
        <v>3.66</v>
      </c>
      <c r="AC34" s="156">
        <f t="shared" si="2"/>
        <v>6.25</v>
      </c>
      <c r="AD34" s="156">
        <f t="shared" si="2"/>
        <v>5.94</v>
      </c>
      <c r="AE34" s="157">
        <f t="shared" si="2"/>
        <v>11.959999999999999</v>
      </c>
      <c r="AF34" s="158">
        <f t="shared" si="2"/>
        <v>1142.5</v>
      </c>
      <c r="AG34" s="160">
        <f t="shared" si="2"/>
        <v>1137</v>
      </c>
      <c r="AH34" s="164">
        <f t="shared" si="2"/>
        <v>1102</v>
      </c>
      <c r="AI34" s="165"/>
      <c r="AJ34" s="165"/>
      <c r="AK34" s="166"/>
      <c r="AL34" s="165"/>
      <c r="AM34" s="165"/>
      <c r="AN34" s="166"/>
      <c r="AO34" s="165"/>
      <c r="AP34" s="165"/>
      <c r="AQ34" s="165"/>
      <c r="AR34" s="130"/>
    </row>
    <row r="35" spans="1:44" ht="20.100000000000001" customHeight="1" x14ac:dyDescent="0.25">
      <c r="A35" s="167" t="s">
        <v>136</v>
      </c>
      <c r="B35" s="168">
        <v>14.4</v>
      </c>
      <c r="C35" s="168">
        <v>14.4</v>
      </c>
      <c r="D35" s="169">
        <v>13.5</v>
      </c>
      <c r="E35" s="170">
        <v>395</v>
      </c>
      <c r="F35" s="171">
        <v>370</v>
      </c>
      <c r="G35" s="172">
        <v>400</v>
      </c>
      <c r="H35" s="168">
        <v>74</v>
      </c>
      <c r="I35" s="168">
        <v>74.8</v>
      </c>
      <c r="J35" s="169">
        <v>74.7</v>
      </c>
      <c r="K35" s="173">
        <v>0.44</v>
      </c>
      <c r="L35" s="174">
        <v>0.46</v>
      </c>
      <c r="M35" s="175">
        <v>0.44</v>
      </c>
      <c r="N35" s="168">
        <v>7.8</v>
      </c>
      <c r="O35" s="168">
        <v>7.3</v>
      </c>
      <c r="P35" s="176">
        <v>7.9</v>
      </c>
      <c r="Q35" s="168">
        <v>66.2</v>
      </c>
      <c r="R35" s="177">
        <v>65.5</v>
      </c>
      <c r="S35" s="169">
        <v>67.099999999999994</v>
      </c>
      <c r="T35" s="178">
        <v>6</v>
      </c>
      <c r="U35" s="177">
        <v>5.75</v>
      </c>
      <c r="V35" s="169">
        <v>5.5</v>
      </c>
      <c r="W35" s="168">
        <v>11</v>
      </c>
      <c r="X35" s="177">
        <v>8.5</v>
      </c>
      <c r="Y35" s="176">
        <v>12</v>
      </c>
      <c r="Z35" s="168">
        <v>3.5</v>
      </c>
      <c r="AA35" s="177">
        <v>3.9</v>
      </c>
      <c r="AB35" s="169">
        <v>3.5</v>
      </c>
      <c r="AC35" s="173">
        <v>5.4</v>
      </c>
      <c r="AD35" s="179">
        <v>5.3</v>
      </c>
      <c r="AE35" s="180">
        <v>11.1</v>
      </c>
      <c r="AF35" s="181">
        <v>1145</v>
      </c>
      <c r="AG35" s="179">
        <v>1145</v>
      </c>
      <c r="AH35" s="182">
        <v>1100</v>
      </c>
      <c r="AI35" s="183"/>
      <c r="AJ35" s="183"/>
      <c r="AK35" s="184"/>
      <c r="AL35" s="185"/>
      <c r="AM35" s="183"/>
      <c r="AN35" s="184"/>
      <c r="AO35" s="183"/>
      <c r="AP35" s="183"/>
      <c r="AQ35" s="183"/>
      <c r="AR35" s="130"/>
    </row>
    <row r="36" spans="1:44" ht="20.100000000000001" customHeight="1" x14ac:dyDescent="0.25">
      <c r="A36" s="167" t="s">
        <v>137</v>
      </c>
      <c r="B36" s="168">
        <v>13.8</v>
      </c>
      <c r="C36" s="168">
        <v>14.2</v>
      </c>
      <c r="D36" s="169">
        <v>13.1</v>
      </c>
      <c r="E36" s="170">
        <v>385</v>
      </c>
      <c r="F36" s="171">
        <v>370</v>
      </c>
      <c r="G36" s="172">
        <v>400</v>
      </c>
      <c r="H36" s="168">
        <v>75.400000000000006</v>
      </c>
      <c r="I36" s="168">
        <v>76.099999999999994</v>
      </c>
      <c r="J36" s="169">
        <v>76.2</v>
      </c>
      <c r="K36" s="173">
        <v>0.44</v>
      </c>
      <c r="L36" s="174">
        <v>0.44</v>
      </c>
      <c r="M36" s="175">
        <v>0.42</v>
      </c>
      <c r="N36" s="168">
        <v>8.1</v>
      </c>
      <c r="O36" s="168">
        <v>7.4</v>
      </c>
      <c r="P36" s="176">
        <v>8.6</v>
      </c>
      <c r="Q36" s="168">
        <v>67.099999999999994</v>
      </c>
      <c r="R36" s="177">
        <v>66.900000000000006</v>
      </c>
      <c r="S36" s="169">
        <v>67.599999999999994</v>
      </c>
      <c r="T36" s="178">
        <v>10.25</v>
      </c>
      <c r="U36" s="177">
        <v>7.25</v>
      </c>
      <c r="V36" s="169">
        <v>6.3</v>
      </c>
      <c r="W36" s="168">
        <v>27.5</v>
      </c>
      <c r="X36" s="177">
        <v>10.8</v>
      </c>
      <c r="Y36" s="176">
        <v>10.5</v>
      </c>
      <c r="Z36" s="168">
        <v>4.4000000000000004</v>
      </c>
      <c r="AA36" s="177">
        <v>4.8</v>
      </c>
      <c r="AB36" s="169">
        <v>3.4</v>
      </c>
      <c r="AC36" s="173">
        <v>6.6</v>
      </c>
      <c r="AD36" s="179">
        <v>6.4</v>
      </c>
      <c r="AE36" s="180">
        <v>11.9</v>
      </c>
      <c r="AF36" s="181">
        <v>1130</v>
      </c>
      <c r="AG36" s="179">
        <v>1090</v>
      </c>
      <c r="AH36" s="182">
        <v>1080</v>
      </c>
      <c r="AI36" s="183"/>
      <c r="AJ36" s="183"/>
      <c r="AK36" s="184"/>
      <c r="AL36" s="185"/>
      <c r="AM36" s="183"/>
      <c r="AN36" s="184"/>
      <c r="AO36" s="183"/>
      <c r="AP36" s="183"/>
      <c r="AQ36" s="183"/>
      <c r="AR36" s="130"/>
    </row>
    <row r="37" spans="1:44" ht="20.100000000000001" customHeight="1" x14ac:dyDescent="0.25">
      <c r="A37" s="167" t="s">
        <v>138</v>
      </c>
      <c r="B37" s="168">
        <v>14.4</v>
      </c>
      <c r="C37" s="168">
        <v>14.7</v>
      </c>
      <c r="D37" s="169">
        <v>13.2</v>
      </c>
      <c r="E37" s="171">
        <v>385</v>
      </c>
      <c r="F37" s="171">
        <v>360</v>
      </c>
      <c r="G37" s="172">
        <v>380</v>
      </c>
      <c r="H37" s="168">
        <v>75.3</v>
      </c>
      <c r="I37" s="168">
        <v>74.2</v>
      </c>
      <c r="J37" s="169">
        <v>74.599999999999994</v>
      </c>
      <c r="K37" s="173">
        <v>0.42</v>
      </c>
      <c r="L37" s="174">
        <v>0.45</v>
      </c>
      <c r="M37" s="175">
        <v>0.41</v>
      </c>
      <c r="N37" s="168">
        <v>6.7</v>
      </c>
      <c r="O37" s="168">
        <v>6.4</v>
      </c>
      <c r="P37" s="176">
        <v>7.5</v>
      </c>
      <c r="Q37" s="177">
        <v>66.7</v>
      </c>
      <c r="R37" s="177">
        <v>66.400000000000006</v>
      </c>
      <c r="S37" s="169">
        <v>67.099999999999994</v>
      </c>
      <c r="T37" s="178">
        <v>10.5</v>
      </c>
      <c r="U37" s="177">
        <v>10</v>
      </c>
      <c r="V37" s="169">
        <v>11.3</v>
      </c>
      <c r="W37" s="168">
        <v>23.5</v>
      </c>
      <c r="X37" s="177">
        <v>23.5</v>
      </c>
      <c r="Y37" s="176">
        <v>21.5</v>
      </c>
      <c r="Z37" s="177">
        <v>3.9</v>
      </c>
      <c r="AA37" s="177">
        <v>5</v>
      </c>
      <c r="AB37" s="169">
        <v>4.0999999999999996</v>
      </c>
      <c r="AC37" s="173">
        <v>5.6</v>
      </c>
      <c r="AD37" s="179">
        <v>5.9</v>
      </c>
      <c r="AE37" s="180">
        <v>13.5</v>
      </c>
      <c r="AF37" s="179">
        <v>1165</v>
      </c>
      <c r="AG37" s="179">
        <v>1150</v>
      </c>
      <c r="AH37" s="182">
        <v>1125</v>
      </c>
      <c r="AI37" s="183"/>
      <c r="AJ37" s="183"/>
      <c r="AK37" s="184"/>
      <c r="AL37" s="185"/>
      <c r="AM37" s="183"/>
      <c r="AN37" s="184"/>
      <c r="AO37" s="183"/>
      <c r="AP37" s="183"/>
      <c r="AQ37" s="183"/>
      <c r="AR37" s="130"/>
    </row>
    <row r="38" spans="1:44" ht="20.100000000000001" customHeight="1" x14ac:dyDescent="0.25">
      <c r="A38" s="167" t="s">
        <v>139</v>
      </c>
      <c r="B38" s="168">
        <v>14.1</v>
      </c>
      <c r="C38" s="168">
        <v>14.6</v>
      </c>
      <c r="D38" s="169">
        <v>14.1</v>
      </c>
      <c r="E38" s="171">
        <v>405</v>
      </c>
      <c r="F38" s="171">
        <v>375</v>
      </c>
      <c r="G38" s="172">
        <v>415</v>
      </c>
      <c r="H38" s="168">
        <v>76.7</v>
      </c>
      <c r="I38" s="168">
        <v>76.5</v>
      </c>
      <c r="J38" s="169">
        <v>76.3</v>
      </c>
      <c r="K38" s="173">
        <v>0.42</v>
      </c>
      <c r="L38" s="174">
        <v>0.44</v>
      </c>
      <c r="M38" s="175">
        <v>0.41</v>
      </c>
      <c r="N38" s="168">
        <v>7.2</v>
      </c>
      <c r="O38" s="168">
        <v>6.9</v>
      </c>
      <c r="P38" s="176">
        <v>7.7</v>
      </c>
      <c r="Q38" s="177">
        <v>63.3</v>
      </c>
      <c r="R38" s="177">
        <v>64.5</v>
      </c>
      <c r="S38" s="169">
        <v>66.099999999999994</v>
      </c>
      <c r="T38" s="178">
        <v>7.5</v>
      </c>
      <c r="U38" s="177">
        <v>10</v>
      </c>
      <c r="V38" s="169">
        <v>7.3</v>
      </c>
      <c r="W38" s="177">
        <v>16.5</v>
      </c>
      <c r="X38" s="177">
        <v>18</v>
      </c>
      <c r="Y38" s="176">
        <v>15</v>
      </c>
      <c r="Z38" s="177">
        <v>5.3</v>
      </c>
      <c r="AA38" s="177">
        <v>5.2</v>
      </c>
      <c r="AB38" s="169">
        <v>4.2</v>
      </c>
      <c r="AC38" s="173">
        <v>7.4</v>
      </c>
      <c r="AD38" s="179">
        <v>6.6</v>
      </c>
      <c r="AE38" s="180">
        <v>13.9</v>
      </c>
      <c r="AF38" s="179">
        <v>1130</v>
      </c>
      <c r="AG38" s="179">
        <v>1160</v>
      </c>
      <c r="AH38" s="182">
        <v>1125</v>
      </c>
      <c r="AI38" s="183"/>
      <c r="AJ38" s="183"/>
      <c r="AK38" s="184"/>
      <c r="AL38" s="185"/>
      <c r="AM38" s="183"/>
      <c r="AN38" s="184"/>
      <c r="AO38" s="183"/>
      <c r="AP38" s="183"/>
      <c r="AQ38" s="183"/>
      <c r="AR38" s="130"/>
    </row>
    <row r="39" spans="1:44" ht="19.5" customHeight="1" thickBot="1" x14ac:dyDescent="0.3">
      <c r="A39" s="186" t="s">
        <v>140</v>
      </c>
      <c r="B39" s="187"/>
      <c r="C39" s="187">
        <v>15.4</v>
      </c>
      <c r="D39" s="188">
        <v>14.6</v>
      </c>
      <c r="E39" s="189"/>
      <c r="F39" s="190">
        <v>390</v>
      </c>
      <c r="G39" s="191">
        <v>405</v>
      </c>
      <c r="H39" s="187"/>
      <c r="I39" s="187">
        <v>74.8</v>
      </c>
      <c r="J39" s="188">
        <v>75.7</v>
      </c>
      <c r="K39" s="192"/>
      <c r="L39" s="193">
        <v>0.5</v>
      </c>
      <c r="M39" s="194">
        <v>0.46</v>
      </c>
      <c r="N39" s="187"/>
      <c r="O39" s="187">
        <v>6.8</v>
      </c>
      <c r="P39" s="195">
        <v>7.3</v>
      </c>
      <c r="Q39" s="187"/>
      <c r="R39" s="196">
        <v>67.3</v>
      </c>
      <c r="S39" s="188">
        <v>68.599999999999994</v>
      </c>
      <c r="T39" s="197"/>
      <c r="U39" s="196">
        <v>6.25</v>
      </c>
      <c r="V39" s="188">
        <v>6.3</v>
      </c>
      <c r="W39" s="187"/>
      <c r="X39" s="196">
        <v>11.8</v>
      </c>
      <c r="Y39" s="195">
        <v>11</v>
      </c>
      <c r="Z39" s="187"/>
      <c r="AA39" s="196">
        <v>4</v>
      </c>
      <c r="AB39" s="188">
        <v>3.1</v>
      </c>
      <c r="AC39" s="198"/>
      <c r="AD39" s="199">
        <v>5.5</v>
      </c>
      <c r="AE39" s="200">
        <v>9.4</v>
      </c>
      <c r="AF39" s="198"/>
      <c r="AG39" s="199">
        <v>1140</v>
      </c>
      <c r="AH39" s="201">
        <v>1080</v>
      </c>
      <c r="AI39" s="202"/>
      <c r="AJ39" s="202"/>
      <c r="AK39" s="203"/>
      <c r="AL39" s="202"/>
      <c r="AM39" s="202"/>
      <c r="AN39" s="203"/>
      <c r="AO39" s="202"/>
      <c r="AP39" s="202"/>
      <c r="AQ39" s="202"/>
      <c r="AR39" s="130"/>
    </row>
    <row r="40" spans="1:44" ht="12" customHeight="1" x14ac:dyDescent="0.25">
      <c r="A40" s="167"/>
      <c r="B40" s="168"/>
      <c r="C40" s="168"/>
      <c r="D40" s="168"/>
      <c r="E40" s="170"/>
      <c r="F40" s="171"/>
      <c r="G40" s="170"/>
      <c r="H40" s="168"/>
      <c r="I40" s="168"/>
      <c r="J40" s="168"/>
      <c r="K40" s="181"/>
      <c r="L40" s="174"/>
      <c r="M40" s="174"/>
      <c r="N40" s="168"/>
      <c r="O40" s="168"/>
      <c r="P40" s="168"/>
      <c r="Q40" s="168"/>
      <c r="R40" s="177"/>
      <c r="S40" s="168"/>
      <c r="T40" s="168"/>
      <c r="U40" s="177"/>
      <c r="V40" s="168"/>
      <c r="W40" s="168"/>
      <c r="X40" s="177"/>
      <c r="Y40" s="168"/>
      <c r="Z40" s="168"/>
      <c r="AA40" s="177"/>
      <c r="AB40" s="168"/>
      <c r="AC40" s="181"/>
      <c r="AD40" s="179"/>
      <c r="AE40" s="181"/>
      <c r="AF40" s="181"/>
      <c r="AG40" s="179"/>
      <c r="AH40" s="181"/>
      <c r="AI40" s="183"/>
      <c r="AJ40" s="183"/>
      <c r="AK40" s="183"/>
      <c r="AL40" s="183"/>
      <c r="AM40" s="183"/>
      <c r="AN40" s="183"/>
      <c r="AO40" s="183"/>
      <c r="AP40" s="183"/>
      <c r="AQ40" s="183"/>
      <c r="AR40" s="130"/>
    </row>
    <row r="41" spans="1:44" ht="20.100000000000001" customHeight="1" thickBot="1" x14ac:dyDescent="0.4">
      <c r="A41" s="473" t="s">
        <v>160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</row>
    <row r="42" spans="1:44" ht="20.100000000000001" customHeight="1" x14ac:dyDescent="0.25">
      <c r="A42" s="782" t="s">
        <v>114</v>
      </c>
      <c r="B42" s="785" t="s">
        <v>115</v>
      </c>
      <c r="C42" s="785"/>
      <c r="D42" s="785"/>
      <c r="E42" s="785"/>
      <c r="F42" s="785"/>
      <c r="G42" s="786"/>
      <c r="H42" s="785" t="s">
        <v>116</v>
      </c>
      <c r="I42" s="785"/>
      <c r="J42" s="785"/>
      <c r="K42" s="785"/>
      <c r="L42" s="785"/>
      <c r="M42" s="785"/>
      <c r="N42" s="785"/>
      <c r="O42" s="785"/>
      <c r="P42" s="786"/>
      <c r="Q42" s="785" t="s">
        <v>117</v>
      </c>
      <c r="R42" s="785"/>
      <c r="S42" s="785"/>
      <c r="T42" s="785"/>
      <c r="U42" s="785"/>
      <c r="V42" s="785"/>
      <c r="W42" s="785"/>
      <c r="X42" s="785"/>
      <c r="Y42" s="786"/>
      <c r="Z42" s="785" t="s">
        <v>118</v>
      </c>
      <c r="AA42" s="785"/>
      <c r="AB42" s="785"/>
      <c r="AC42" s="785"/>
      <c r="AD42" s="785"/>
      <c r="AE42" s="785"/>
      <c r="AF42" s="785"/>
      <c r="AG42" s="785"/>
      <c r="AH42" s="786"/>
      <c r="AI42" s="785" t="s">
        <v>119</v>
      </c>
      <c r="AJ42" s="785"/>
      <c r="AK42" s="785"/>
      <c r="AL42" s="785"/>
      <c r="AM42" s="785"/>
      <c r="AN42" s="785"/>
      <c r="AO42" s="785"/>
      <c r="AP42" s="785"/>
      <c r="AQ42" s="785"/>
      <c r="AR42" s="130"/>
    </row>
    <row r="43" spans="1:44" ht="20.100000000000001" customHeight="1" x14ac:dyDescent="0.25">
      <c r="A43" s="783"/>
      <c r="B43" s="778" t="s">
        <v>120</v>
      </c>
      <c r="C43" s="778"/>
      <c r="D43" s="780"/>
      <c r="E43" s="778" t="s">
        <v>121</v>
      </c>
      <c r="F43" s="778"/>
      <c r="G43" s="779"/>
      <c r="H43" s="778" t="s">
        <v>122</v>
      </c>
      <c r="I43" s="778"/>
      <c r="J43" s="780"/>
      <c r="K43" s="781" t="s">
        <v>123</v>
      </c>
      <c r="L43" s="778"/>
      <c r="M43" s="780"/>
      <c r="N43" s="778" t="s">
        <v>124</v>
      </c>
      <c r="O43" s="778"/>
      <c r="P43" s="779"/>
      <c r="Q43" s="778" t="s">
        <v>125</v>
      </c>
      <c r="R43" s="778"/>
      <c r="S43" s="780"/>
      <c r="T43" s="781" t="s">
        <v>126</v>
      </c>
      <c r="U43" s="778"/>
      <c r="V43" s="780"/>
      <c r="W43" s="778" t="s">
        <v>127</v>
      </c>
      <c r="X43" s="778"/>
      <c r="Y43" s="779"/>
      <c r="Z43" s="778" t="s">
        <v>128</v>
      </c>
      <c r="AA43" s="778"/>
      <c r="AB43" s="780"/>
      <c r="AC43" s="781" t="s">
        <v>129</v>
      </c>
      <c r="AD43" s="778"/>
      <c r="AE43" s="780"/>
      <c r="AF43" s="778" t="s">
        <v>130</v>
      </c>
      <c r="AG43" s="778"/>
      <c r="AH43" s="779"/>
      <c r="AI43" s="778" t="s">
        <v>131</v>
      </c>
      <c r="AJ43" s="778"/>
      <c r="AK43" s="780"/>
      <c r="AL43" s="781" t="s">
        <v>132</v>
      </c>
      <c r="AM43" s="778"/>
      <c r="AN43" s="780"/>
      <c r="AO43" s="778" t="s">
        <v>133</v>
      </c>
      <c r="AP43" s="778"/>
      <c r="AQ43" s="778"/>
      <c r="AR43" s="130"/>
    </row>
    <row r="44" spans="1:44" ht="20.100000000000001" customHeight="1" thickBot="1" x14ac:dyDescent="0.3">
      <c r="A44" s="784"/>
      <c r="B44" s="132">
        <v>2004</v>
      </c>
      <c r="C44" s="132">
        <v>2005</v>
      </c>
      <c r="D44" s="133">
        <v>2006</v>
      </c>
      <c r="E44" s="132">
        <v>2004</v>
      </c>
      <c r="F44" s="132">
        <v>2005</v>
      </c>
      <c r="G44" s="133">
        <v>2006</v>
      </c>
      <c r="H44" s="132">
        <v>2004</v>
      </c>
      <c r="I44" s="132">
        <v>2005</v>
      </c>
      <c r="J44" s="133">
        <v>2006</v>
      </c>
      <c r="K44" s="132">
        <v>2004</v>
      </c>
      <c r="L44" s="132">
        <v>2005</v>
      </c>
      <c r="M44" s="133">
        <v>2006</v>
      </c>
      <c r="N44" s="132">
        <v>2004</v>
      </c>
      <c r="O44" s="132">
        <v>2005</v>
      </c>
      <c r="P44" s="133">
        <v>2006</v>
      </c>
      <c r="Q44" s="132">
        <v>2004</v>
      </c>
      <c r="R44" s="132">
        <v>2005</v>
      </c>
      <c r="S44" s="133">
        <v>2006</v>
      </c>
      <c r="T44" s="132">
        <v>2004</v>
      </c>
      <c r="U44" s="132">
        <v>2005</v>
      </c>
      <c r="V44" s="133">
        <v>2006</v>
      </c>
      <c r="W44" s="132">
        <v>2004</v>
      </c>
      <c r="X44" s="132">
        <v>2005</v>
      </c>
      <c r="Y44" s="133">
        <v>2006</v>
      </c>
      <c r="Z44" s="132">
        <v>2004</v>
      </c>
      <c r="AA44" s="132">
        <v>2005</v>
      </c>
      <c r="AB44" s="133">
        <v>2006</v>
      </c>
      <c r="AC44" s="132">
        <v>2004</v>
      </c>
      <c r="AD44" s="132">
        <v>2005</v>
      </c>
      <c r="AE44" s="133">
        <v>2006</v>
      </c>
      <c r="AF44" s="132">
        <v>2004</v>
      </c>
      <c r="AG44" s="132">
        <v>2005</v>
      </c>
      <c r="AH44" s="133">
        <v>2006</v>
      </c>
      <c r="AI44" s="132">
        <v>2004</v>
      </c>
      <c r="AJ44" s="132">
        <v>2005</v>
      </c>
      <c r="AK44" s="133">
        <v>2006</v>
      </c>
      <c r="AL44" s="132">
        <v>2004</v>
      </c>
      <c r="AM44" s="132">
        <v>2005</v>
      </c>
      <c r="AN44" s="133">
        <v>2006</v>
      </c>
      <c r="AO44" s="132">
        <v>2004</v>
      </c>
      <c r="AP44" s="132">
        <v>2005</v>
      </c>
      <c r="AQ44" s="133">
        <v>2006</v>
      </c>
      <c r="AR44" s="130"/>
    </row>
    <row r="45" spans="1:44" s="204" customFormat="1" ht="20.100000000000001" customHeight="1" x14ac:dyDescent="0.25">
      <c r="A45" s="136" t="s">
        <v>41</v>
      </c>
      <c r="B45" s="205">
        <v>14.300000190734863</v>
      </c>
      <c r="C45" s="205">
        <v>13.260000228881836</v>
      </c>
      <c r="D45" s="249">
        <v>13.920000076293945</v>
      </c>
      <c r="E45" s="207">
        <v>405</v>
      </c>
      <c r="F45" s="208">
        <v>390</v>
      </c>
      <c r="G45" s="209">
        <v>370</v>
      </c>
      <c r="H45" s="210">
        <v>76.400001525878906</v>
      </c>
      <c r="I45" s="205">
        <v>75.900001525878906</v>
      </c>
      <c r="J45" s="206">
        <v>75.800003051757813</v>
      </c>
      <c r="K45" s="211">
        <v>0.44999998807907104</v>
      </c>
      <c r="L45" s="212">
        <v>0.46000000834465027</v>
      </c>
      <c r="M45" s="213">
        <v>0.43000000715255737</v>
      </c>
      <c r="N45" s="207">
        <v>8.8999996185302734</v>
      </c>
      <c r="O45" s="205">
        <v>8.1000003814697266</v>
      </c>
      <c r="P45" s="206">
        <v>8.5</v>
      </c>
      <c r="Q45" s="210">
        <v>70.400001525878906</v>
      </c>
      <c r="R45" s="205">
        <v>67.099998474121094</v>
      </c>
      <c r="S45" s="206">
        <v>65.900001525878906</v>
      </c>
      <c r="T45" s="214">
        <v>5.5</v>
      </c>
      <c r="U45" s="205">
        <v>5.25</v>
      </c>
      <c r="V45" s="206">
        <v>6.25</v>
      </c>
      <c r="W45" s="214">
        <v>7.5</v>
      </c>
      <c r="X45" s="205">
        <v>7.5</v>
      </c>
      <c r="Y45" s="206">
        <v>10.5</v>
      </c>
      <c r="Z45" s="210">
        <v>3.7999999523162842</v>
      </c>
      <c r="AA45" s="205">
        <v>3.2999999523162842</v>
      </c>
      <c r="AB45" s="206">
        <v>4.0999999046325684</v>
      </c>
      <c r="AC45" s="214">
        <v>7.4000000953674316</v>
      </c>
      <c r="AD45" s="205">
        <v>5.6999998092651367</v>
      </c>
      <c r="AE45" s="206">
        <v>6.3000001907348633</v>
      </c>
      <c r="AF45" s="215">
        <v>1045</v>
      </c>
      <c r="AG45" s="250">
        <v>1120</v>
      </c>
      <c r="AH45" s="209">
        <v>1145</v>
      </c>
      <c r="AI45" s="217"/>
      <c r="AJ45" s="152"/>
      <c r="AK45" s="153"/>
      <c r="AL45" s="154"/>
      <c r="AM45" s="152"/>
      <c r="AN45" s="153"/>
      <c r="AO45" s="152"/>
      <c r="AP45" s="152"/>
      <c r="AQ45" s="152"/>
      <c r="AR45" s="183"/>
    </row>
    <row r="46" spans="1:44" s="204" customFormat="1" ht="20.100000000000001" customHeight="1" thickBot="1" x14ac:dyDescent="0.3">
      <c r="A46" s="155" t="s">
        <v>135</v>
      </c>
      <c r="B46" s="156">
        <f t="shared" ref="B46:AH46" si="3">AVERAGE(B47:B51)</f>
        <v>14.171999931335449</v>
      </c>
      <c r="C46" s="156">
        <f t="shared" si="3"/>
        <v>13.070000076293946</v>
      </c>
      <c r="D46" s="156">
        <f t="shared" si="3"/>
        <v>13.745999908447265</v>
      </c>
      <c r="E46" s="218">
        <f t="shared" si="3"/>
        <v>360</v>
      </c>
      <c r="F46" s="158">
        <f t="shared" si="3"/>
        <v>377</v>
      </c>
      <c r="G46" s="158">
        <f t="shared" si="3"/>
        <v>383</v>
      </c>
      <c r="H46" s="219">
        <f t="shared" si="3"/>
        <v>75.83999938964844</v>
      </c>
      <c r="I46" s="156">
        <f t="shared" si="3"/>
        <v>74.939999389648435</v>
      </c>
      <c r="J46" s="156">
        <f t="shared" si="3"/>
        <v>75.179998779296881</v>
      </c>
      <c r="K46" s="251">
        <f t="shared" si="3"/>
        <v>0.45399999618530273</v>
      </c>
      <c r="L46" s="161">
        <f t="shared" si="3"/>
        <v>0.45600000023841858</v>
      </c>
      <c r="M46" s="161">
        <f t="shared" si="3"/>
        <v>0.42799999117851256</v>
      </c>
      <c r="N46" s="221">
        <f t="shared" si="3"/>
        <v>7.7999999046325685</v>
      </c>
      <c r="O46" s="156">
        <f t="shared" si="3"/>
        <v>8.020000076293945</v>
      </c>
      <c r="P46" s="156">
        <f t="shared" si="3"/>
        <v>7.9000000953674316</v>
      </c>
      <c r="Q46" s="219">
        <f t="shared" si="3"/>
        <v>68.120001220703131</v>
      </c>
      <c r="R46" s="156">
        <f t="shared" si="3"/>
        <v>67.019999694824222</v>
      </c>
      <c r="S46" s="156">
        <f t="shared" si="3"/>
        <v>64.899999237060541</v>
      </c>
      <c r="T46" s="221">
        <f t="shared" si="3"/>
        <v>5.65</v>
      </c>
      <c r="U46" s="156">
        <f t="shared" si="3"/>
        <v>6</v>
      </c>
      <c r="V46" s="156">
        <f t="shared" si="3"/>
        <v>6.3</v>
      </c>
      <c r="W46" s="221">
        <f t="shared" si="3"/>
        <v>8</v>
      </c>
      <c r="X46" s="156">
        <f t="shared" si="3"/>
        <v>9</v>
      </c>
      <c r="Y46" s="156">
        <f t="shared" si="3"/>
        <v>20.65</v>
      </c>
      <c r="Z46" s="219">
        <f t="shared" si="3"/>
        <v>4.2200000286102295</v>
      </c>
      <c r="AA46" s="156">
        <f t="shared" si="3"/>
        <v>3.4800000190734863</v>
      </c>
      <c r="AB46" s="156">
        <f t="shared" si="3"/>
        <v>4.520000076293945</v>
      </c>
      <c r="AC46" s="221">
        <f t="shared" si="3"/>
        <v>7.4200000762939453</v>
      </c>
      <c r="AD46" s="156">
        <f t="shared" si="3"/>
        <v>5.8</v>
      </c>
      <c r="AE46" s="156">
        <f t="shared" si="3"/>
        <v>6.7199999809265138</v>
      </c>
      <c r="AF46" s="218">
        <f t="shared" si="3"/>
        <v>1083</v>
      </c>
      <c r="AG46" s="160">
        <f t="shared" si="3"/>
        <v>1086</v>
      </c>
      <c r="AH46" s="160">
        <f t="shared" si="3"/>
        <v>1165</v>
      </c>
      <c r="AI46" s="222"/>
      <c r="AJ46" s="165"/>
      <c r="AK46" s="166"/>
      <c r="AL46" s="165"/>
      <c r="AM46" s="165"/>
      <c r="AN46" s="166"/>
      <c r="AO46" s="165"/>
      <c r="AP46" s="165"/>
      <c r="AQ46" s="165"/>
      <c r="AR46" s="183"/>
    </row>
    <row r="47" spans="1:44" s="204" customFormat="1" ht="20.100000000000001" customHeight="1" x14ac:dyDescent="0.25">
      <c r="A47" s="223" t="s">
        <v>136</v>
      </c>
      <c r="B47" s="205">
        <v>13.899999618530273</v>
      </c>
      <c r="C47" s="204">
        <v>13.170000076293945</v>
      </c>
      <c r="D47" s="206">
        <v>13.770000457763672</v>
      </c>
      <c r="E47" s="215">
        <v>330</v>
      </c>
      <c r="F47" s="208">
        <v>385</v>
      </c>
      <c r="G47" s="209">
        <v>380</v>
      </c>
      <c r="H47" s="225">
        <v>75.199996948242187</v>
      </c>
      <c r="I47" s="205">
        <v>74.099998474121094</v>
      </c>
      <c r="J47" s="206">
        <v>74.099998474121094</v>
      </c>
      <c r="K47" s="226">
        <v>0.47999998927116394</v>
      </c>
      <c r="L47" s="212">
        <v>0.47999998927116394</v>
      </c>
      <c r="M47" s="213">
        <v>0.41999998688697815</v>
      </c>
      <c r="N47" s="227">
        <v>8.1999998092651367</v>
      </c>
      <c r="O47" s="205">
        <v>8</v>
      </c>
      <c r="P47" s="206">
        <v>8.1000003814697266</v>
      </c>
      <c r="Q47" s="225">
        <v>67.800003051757813</v>
      </c>
      <c r="R47" s="205">
        <v>66.800003051757813</v>
      </c>
      <c r="S47" s="206">
        <v>65.099998474121094</v>
      </c>
      <c r="T47" s="226">
        <v>4</v>
      </c>
      <c r="U47" s="212">
        <v>5.75</v>
      </c>
      <c r="V47" s="213">
        <v>6.5</v>
      </c>
      <c r="W47" s="227">
        <v>6.5</v>
      </c>
      <c r="X47" s="205">
        <v>8</v>
      </c>
      <c r="Y47" s="206">
        <v>13</v>
      </c>
      <c r="Z47" s="225">
        <v>3.7000000476837158</v>
      </c>
      <c r="AA47" s="205">
        <v>3</v>
      </c>
      <c r="AB47" s="206">
        <v>4.0999999046325684</v>
      </c>
      <c r="AC47" s="227">
        <v>6.9000000953674316</v>
      </c>
      <c r="AD47" s="205">
        <v>4.5</v>
      </c>
      <c r="AE47" s="206">
        <v>6.4000000953674316</v>
      </c>
      <c r="AF47" s="228">
        <v>1095</v>
      </c>
      <c r="AG47" s="216">
        <v>1105</v>
      </c>
      <c r="AH47" s="209">
        <v>1135</v>
      </c>
      <c r="AI47" s="229"/>
      <c r="AJ47" s="183"/>
      <c r="AK47" s="184"/>
      <c r="AL47" s="185"/>
      <c r="AM47" s="183"/>
      <c r="AN47" s="184"/>
      <c r="AO47" s="183"/>
      <c r="AP47" s="183"/>
      <c r="AQ47" s="183"/>
      <c r="AR47" s="183"/>
    </row>
    <row r="48" spans="1:44" s="204" customFormat="1" ht="20.100000000000001" customHeight="1" x14ac:dyDescent="0.25">
      <c r="A48" s="223" t="s">
        <v>39</v>
      </c>
      <c r="B48" s="205">
        <v>14.529999732971191</v>
      </c>
      <c r="C48" s="204">
        <v>13.289999961853027</v>
      </c>
      <c r="D48" s="206">
        <v>13.699999809265137</v>
      </c>
      <c r="E48" s="228">
        <v>375</v>
      </c>
      <c r="F48" s="208">
        <v>410</v>
      </c>
      <c r="G48" s="209">
        <v>365</v>
      </c>
      <c r="H48" s="225">
        <v>76.199996948242188</v>
      </c>
      <c r="I48" s="205">
        <v>75.099998474121094</v>
      </c>
      <c r="J48" s="206">
        <v>76</v>
      </c>
      <c r="K48" s="226">
        <v>0.44999998807907104</v>
      </c>
      <c r="L48" s="212">
        <v>0.46000000834465027</v>
      </c>
      <c r="M48" s="213">
        <v>0.43999999761581421</v>
      </c>
      <c r="N48" s="227">
        <v>8.3000001907348633</v>
      </c>
      <c r="O48" s="205">
        <v>8.3000001907348633</v>
      </c>
      <c r="P48" s="206">
        <v>8.5</v>
      </c>
      <c r="Q48" s="225">
        <v>70</v>
      </c>
      <c r="R48" s="205">
        <v>68.199996948242188</v>
      </c>
      <c r="S48" s="206">
        <v>65.699996948242188</v>
      </c>
      <c r="T48" s="226">
        <v>5.5</v>
      </c>
      <c r="U48" s="212">
        <v>6</v>
      </c>
      <c r="V48" s="213">
        <v>5.25</v>
      </c>
      <c r="W48" s="227">
        <v>6.5</v>
      </c>
      <c r="X48" s="205">
        <v>9</v>
      </c>
      <c r="Y48" s="206">
        <v>9</v>
      </c>
      <c r="Z48" s="225">
        <v>4.0999999046325684</v>
      </c>
      <c r="AA48" s="205">
        <v>3.2999999523162842</v>
      </c>
      <c r="AB48" s="206">
        <v>3.9000000953674316</v>
      </c>
      <c r="AC48" s="227">
        <v>6.8000001907348633</v>
      </c>
      <c r="AD48" s="205">
        <v>6.5999999046325684</v>
      </c>
      <c r="AE48" s="206">
        <v>5.5999999046325684</v>
      </c>
      <c r="AF48" s="228">
        <v>1045</v>
      </c>
      <c r="AG48" s="216">
        <v>1085</v>
      </c>
      <c r="AH48" s="209">
        <v>1125</v>
      </c>
      <c r="AI48" s="229"/>
      <c r="AJ48" s="183"/>
      <c r="AK48" s="184"/>
      <c r="AL48" s="185"/>
      <c r="AM48" s="183"/>
      <c r="AN48" s="184"/>
      <c r="AO48" s="183"/>
      <c r="AP48" s="183"/>
      <c r="AQ48" s="183"/>
      <c r="AR48" s="183"/>
    </row>
    <row r="49" spans="1:44" s="204" customFormat="1" ht="20.100000000000001" customHeight="1" x14ac:dyDescent="0.25">
      <c r="A49" s="223" t="s">
        <v>40</v>
      </c>
      <c r="B49" s="205">
        <v>14.880000114440918</v>
      </c>
      <c r="C49" s="204">
        <v>13.239999771118164</v>
      </c>
      <c r="D49" s="206">
        <v>14.439999580383301</v>
      </c>
      <c r="E49" s="228">
        <v>355</v>
      </c>
      <c r="F49" s="208">
        <v>360</v>
      </c>
      <c r="G49" s="209">
        <v>380</v>
      </c>
      <c r="H49" s="225">
        <v>75.800003051757813</v>
      </c>
      <c r="I49" s="205">
        <v>74.599998474121094</v>
      </c>
      <c r="J49" s="206">
        <v>74.699996948242187</v>
      </c>
      <c r="K49" s="226">
        <v>0.43000000715255737</v>
      </c>
      <c r="L49" s="212">
        <v>0.44999998807907104</v>
      </c>
      <c r="M49" s="213">
        <v>0.41999998688697815</v>
      </c>
      <c r="N49" s="227">
        <v>7</v>
      </c>
      <c r="O49" s="205">
        <v>7.6999998092651367</v>
      </c>
      <c r="P49" s="206">
        <v>7.0999999046325684</v>
      </c>
      <c r="Q49" s="225">
        <v>68.099998474121094</v>
      </c>
      <c r="R49" s="205">
        <v>67</v>
      </c>
      <c r="S49" s="206">
        <v>64.900001525878906</v>
      </c>
      <c r="T49" s="226">
        <v>6.25</v>
      </c>
      <c r="U49" s="212">
        <v>6.75</v>
      </c>
      <c r="V49" s="213">
        <v>9</v>
      </c>
      <c r="W49" s="227">
        <v>8.25</v>
      </c>
      <c r="X49" s="205">
        <v>9</v>
      </c>
      <c r="Y49" s="206">
        <v>32</v>
      </c>
      <c r="Z49" s="225">
        <v>3.9000000953674316</v>
      </c>
      <c r="AA49" s="205">
        <v>3.2000000476837158</v>
      </c>
      <c r="AB49" s="206">
        <v>4.5</v>
      </c>
      <c r="AC49" s="227">
        <v>7.6999998092651367</v>
      </c>
      <c r="AD49" s="205">
        <v>5.0999999046325684</v>
      </c>
      <c r="AE49" s="206">
        <v>6.5</v>
      </c>
      <c r="AF49" s="228">
        <v>1125</v>
      </c>
      <c r="AG49" s="216">
        <v>1125</v>
      </c>
      <c r="AH49" s="209">
        <v>1220</v>
      </c>
      <c r="AI49" s="229"/>
      <c r="AJ49" s="183"/>
      <c r="AK49" s="184"/>
      <c r="AL49" s="185"/>
      <c r="AM49" s="183"/>
      <c r="AN49" s="184"/>
      <c r="AO49" s="183"/>
      <c r="AP49" s="183"/>
      <c r="AQ49" s="183"/>
      <c r="AR49" s="183"/>
    </row>
    <row r="50" spans="1:44" s="204" customFormat="1" ht="20.100000000000001" customHeight="1" x14ac:dyDescent="0.25">
      <c r="A50" s="223" t="s">
        <v>139</v>
      </c>
      <c r="B50" s="205">
        <v>14.220000267028809</v>
      </c>
      <c r="C50" s="204">
        <v>13.050000190734863</v>
      </c>
      <c r="D50" s="206">
        <v>13.979999542236328</v>
      </c>
      <c r="E50" s="228">
        <v>385</v>
      </c>
      <c r="F50" s="208">
        <v>355</v>
      </c>
      <c r="G50" s="209">
        <v>410</v>
      </c>
      <c r="H50" s="225">
        <v>75.699996948242188</v>
      </c>
      <c r="I50" s="205">
        <v>75.5</v>
      </c>
      <c r="J50" s="206">
        <v>75.699996948242188</v>
      </c>
      <c r="K50" s="226">
        <v>0.43999999761581421</v>
      </c>
      <c r="L50" s="212">
        <v>0.46000000834465027</v>
      </c>
      <c r="M50" s="213">
        <v>0.41999998688697815</v>
      </c>
      <c r="N50" s="227">
        <v>7.0999999046325684</v>
      </c>
      <c r="O50" s="205">
        <v>8</v>
      </c>
      <c r="P50" s="206">
        <v>7.3000001907348633</v>
      </c>
      <c r="Q50" s="225">
        <v>66.400001525878906</v>
      </c>
      <c r="R50" s="205">
        <v>66.099998474121094</v>
      </c>
      <c r="S50" s="206">
        <v>63.200000762939453</v>
      </c>
      <c r="T50" s="226">
        <v>6.5</v>
      </c>
      <c r="U50" s="212">
        <v>5.5</v>
      </c>
      <c r="V50" s="213">
        <v>4</v>
      </c>
      <c r="W50" s="227">
        <v>10.25</v>
      </c>
      <c r="X50" s="205">
        <v>10</v>
      </c>
      <c r="Y50" s="206">
        <v>20.75</v>
      </c>
      <c r="Z50" s="225">
        <v>4.5999999046325684</v>
      </c>
      <c r="AA50" s="205">
        <v>4</v>
      </c>
      <c r="AB50" s="206">
        <v>5.3000001907348633</v>
      </c>
      <c r="AC50" s="227">
        <v>8.1000003814697266</v>
      </c>
      <c r="AD50" s="205">
        <v>6.5</v>
      </c>
      <c r="AE50" s="206">
        <v>8</v>
      </c>
      <c r="AF50" s="228">
        <v>1090</v>
      </c>
      <c r="AG50" s="216">
        <v>1090</v>
      </c>
      <c r="AH50" s="209">
        <v>1200</v>
      </c>
      <c r="AI50" s="229"/>
      <c r="AJ50" s="183"/>
      <c r="AK50" s="184"/>
      <c r="AL50" s="185"/>
      <c r="AM50" s="183"/>
      <c r="AN50" s="184"/>
      <c r="AO50" s="183"/>
      <c r="AP50" s="183"/>
      <c r="AQ50" s="183"/>
      <c r="AR50" s="183"/>
    </row>
    <row r="51" spans="1:44" s="204" customFormat="1" ht="20.100000000000001" customHeight="1" x14ac:dyDescent="0.25">
      <c r="A51" s="235" t="s">
        <v>137</v>
      </c>
      <c r="B51" s="252">
        <v>13.329999923706055</v>
      </c>
      <c r="C51" s="253">
        <v>12.600000381469727</v>
      </c>
      <c r="D51" s="237">
        <v>12.840000152587891</v>
      </c>
      <c r="E51" s="254">
        <v>355</v>
      </c>
      <c r="F51" s="255">
        <v>375</v>
      </c>
      <c r="G51" s="240">
        <v>380</v>
      </c>
      <c r="H51" s="256">
        <v>76.300003051757813</v>
      </c>
      <c r="I51" s="252">
        <v>75.400001525878906</v>
      </c>
      <c r="J51" s="237">
        <v>75.400001525878906</v>
      </c>
      <c r="K51" s="257">
        <v>0.4699999988079071</v>
      </c>
      <c r="L51" s="258">
        <v>0.43000000715255737</v>
      </c>
      <c r="M51" s="244">
        <v>0.43999999761581421</v>
      </c>
      <c r="N51" s="259">
        <v>8.3999996185302734</v>
      </c>
      <c r="O51" s="252">
        <v>8.1000003814697266</v>
      </c>
      <c r="P51" s="237">
        <v>8.5</v>
      </c>
      <c r="Q51" s="256">
        <v>68.300003051757813</v>
      </c>
      <c r="R51" s="252">
        <v>67</v>
      </c>
      <c r="S51" s="237">
        <v>65.599998474121094</v>
      </c>
      <c r="T51" s="257">
        <v>6</v>
      </c>
      <c r="U51" s="258">
        <v>6</v>
      </c>
      <c r="V51" s="244">
        <v>6.75</v>
      </c>
      <c r="W51" s="259">
        <v>8.5</v>
      </c>
      <c r="X51" s="252">
        <v>9</v>
      </c>
      <c r="Y51" s="237">
        <v>28.5</v>
      </c>
      <c r="Z51" s="256">
        <v>4.8000001907348633</v>
      </c>
      <c r="AA51" s="252">
        <v>3.9000000953674316</v>
      </c>
      <c r="AB51" s="237">
        <v>4.8000001907348633</v>
      </c>
      <c r="AC51" s="259">
        <v>7.5999999046325684</v>
      </c>
      <c r="AD51" s="252">
        <v>6.3000001907348633</v>
      </c>
      <c r="AE51" s="237">
        <v>7.0999999046325684</v>
      </c>
      <c r="AF51" s="254">
        <v>1060</v>
      </c>
      <c r="AG51" s="260">
        <v>1025</v>
      </c>
      <c r="AH51" s="240">
        <v>1145</v>
      </c>
      <c r="AI51" s="261"/>
      <c r="AJ51" s="253"/>
      <c r="AK51" s="262"/>
      <c r="AL51" s="263"/>
      <c r="AM51" s="253"/>
      <c r="AN51" s="262"/>
      <c r="AO51" s="253"/>
      <c r="AP51" s="253"/>
      <c r="AQ51" s="253"/>
      <c r="AR51" s="183"/>
    </row>
    <row r="53" spans="1:44" ht="21" x14ac:dyDescent="0.35">
      <c r="A53" s="284"/>
    </row>
  </sheetData>
  <mergeCells count="81">
    <mergeCell ref="AI16:AQ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16:A18"/>
    <mergeCell ref="B16:G16"/>
    <mergeCell ref="H16:P16"/>
    <mergeCell ref="Q16:Y16"/>
    <mergeCell ref="Z16:AH16"/>
    <mergeCell ref="AI42:AQ42"/>
    <mergeCell ref="Z42:AH42"/>
    <mergeCell ref="Z43:AB43"/>
    <mergeCell ref="AC43:AE43"/>
    <mergeCell ref="AF43:AH43"/>
    <mergeCell ref="AI43:AK43"/>
    <mergeCell ref="AL43:AN43"/>
    <mergeCell ref="AO43:AQ43"/>
    <mergeCell ref="AI2:AQ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42:A44"/>
    <mergeCell ref="B42:G42"/>
    <mergeCell ref="H42:P42"/>
    <mergeCell ref="Q42:Y42"/>
    <mergeCell ref="B43:D43"/>
    <mergeCell ref="E43:G43"/>
    <mergeCell ref="H43:J43"/>
    <mergeCell ref="K43:M43"/>
    <mergeCell ref="N43:P43"/>
    <mergeCell ref="Q43:S43"/>
    <mergeCell ref="T43:V43"/>
    <mergeCell ref="W43:Y43"/>
    <mergeCell ref="A29:AQ29"/>
    <mergeCell ref="A30:A32"/>
    <mergeCell ref="B30:G30"/>
    <mergeCell ref="H30:P30"/>
    <mergeCell ref="Q30:Y30"/>
    <mergeCell ref="Z30:AH30"/>
    <mergeCell ref="AI30:AQ30"/>
    <mergeCell ref="W31:Y31"/>
    <mergeCell ref="H31:J31"/>
    <mergeCell ref="K31:M31"/>
    <mergeCell ref="N31:P31"/>
    <mergeCell ref="AC31:AE31"/>
    <mergeCell ref="AF31:AH31"/>
    <mergeCell ref="AI31:AK31"/>
    <mergeCell ref="AL31:AN31"/>
    <mergeCell ref="B31:D31"/>
    <mergeCell ref="A2:A4"/>
    <mergeCell ref="B2:G2"/>
    <mergeCell ref="H2:P2"/>
    <mergeCell ref="Q2:Y2"/>
    <mergeCell ref="Z2:AH2"/>
    <mergeCell ref="E31:G31"/>
    <mergeCell ref="Q31:S31"/>
    <mergeCell ref="T31:V31"/>
    <mergeCell ref="AO31:AQ31"/>
    <mergeCell ref="Z31:AB31"/>
  </mergeCells>
  <pageMargins left="0.75" right="0.25" top="0.75" bottom="0.75" header="0.3" footer="0.3"/>
  <pageSetup paperSize="17" scale="70" fitToHeight="0" orientation="landscape" r:id="rId1"/>
  <headerFooter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view="pageBreakPreview" zoomScaleNormal="100" zoomScaleSheetLayoutView="100" workbookViewId="0">
      <selection activeCell="N20" sqref="N20"/>
    </sheetView>
  </sheetViews>
  <sheetFormatPr defaultRowHeight="15" x14ac:dyDescent="0.25"/>
  <cols>
    <col min="1" max="1" width="12.7109375" style="709" customWidth="1"/>
    <col min="2" max="40" width="6.7109375" style="544" customWidth="1"/>
    <col min="41" max="43" width="5.7109375" style="544" customWidth="1"/>
    <col min="44" max="16384" width="9.140625" style="544"/>
  </cols>
  <sheetData>
    <row r="1" spans="1:44" x14ac:dyDescent="0.25">
      <c r="A1" s="543" t="s">
        <v>187</v>
      </c>
    </row>
    <row r="2" spans="1:44" s="547" customFormat="1" ht="20.100000000000001" customHeight="1" thickBot="1" x14ac:dyDescent="0.4">
      <c r="A2" s="545" t="s">
        <v>188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</row>
    <row r="3" spans="1:44" s="547" customFormat="1" ht="20.100000000000001" customHeight="1" x14ac:dyDescent="0.25">
      <c r="A3" s="802" t="s">
        <v>114</v>
      </c>
      <c r="B3" s="805" t="s">
        <v>115</v>
      </c>
      <c r="C3" s="805"/>
      <c r="D3" s="805"/>
      <c r="E3" s="805"/>
      <c r="F3" s="805"/>
      <c r="G3" s="806"/>
      <c r="H3" s="805" t="s">
        <v>116</v>
      </c>
      <c r="I3" s="805"/>
      <c r="J3" s="805"/>
      <c r="K3" s="805"/>
      <c r="L3" s="805"/>
      <c r="M3" s="805"/>
      <c r="N3" s="805"/>
      <c r="O3" s="805"/>
      <c r="P3" s="806"/>
      <c r="Q3" s="805" t="s">
        <v>117</v>
      </c>
      <c r="R3" s="805"/>
      <c r="S3" s="805"/>
      <c r="T3" s="805"/>
      <c r="U3" s="805"/>
      <c r="V3" s="805"/>
      <c r="W3" s="805"/>
      <c r="X3" s="805"/>
      <c r="Y3" s="806"/>
      <c r="Z3" s="805" t="s">
        <v>118</v>
      </c>
      <c r="AA3" s="805"/>
      <c r="AB3" s="805"/>
      <c r="AC3" s="805"/>
      <c r="AD3" s="805"/>
      <c r="AE3" s="805"/>
      <c r="AF3" s="805"/>
      <c r="AG3" s="805"/>
      <c r="AH3" s="806"/>
      <c r="AI3" s="805" t="s">
        <v>119</v>
      </c>
      <c r="AJ3" s="805"/>
      <c r="AK3" s="805"/>
      <c r="AL3" s="805"/>
      <c r="AM3" s="805"/>
      <c r="AN3" s="805"/>
      <c r="AO3" s="805"/>
      <c r="AP3" s="805"/>
      <c r="AQ3" s="805"/>
      <c r="AR3" s="548"/>
    </row>
    <row r="4" spans="1:44" s="547" customFormat="1" ht="20.100000000000001" customHeight="1" x14ac:dyDescent="0.25">
      <c r="A4" s="803"/>
      <c r="B4" s="800" t="s">
        <v>120</v>
      </c>
      <c r="C4" s="800"/>
      <c r="D4" s="801"/>
      <c r="E4" s="800" t="s">
        <v>121</v>
      </c>
      <c r="F4" s="800"/>
      <c r="G4" s="807"/>
      <c r="H4" s="800" t="s">
        <v>122</v>
      </c>
      <c r="I4" s="800"/>
      <c r="J4" s="801"/>
      <c r="K4" s="799" t="s">
        <v>123</v>
      </c>
      <c r="L4" s="800"/>
      <c r="M4" s="801"/>
      <c r="N4" s="800" t="s">
        <v>124</v>
      </c>
      <c r="O4" s="800"/>
      <c r="P4" s="807"/>
      <c r="Q4" s="800" t="s">
        <v>125</v>
      </c>
      <c r="R4" s="800"/>
      <c r="S4" s="801"/>
      <c r="T4" s="799" t="s">
        <v>126</v>
      </c>
      <c r="U4" s="800"/>
      <c r="V4" s="801"/>
      <c r="W4" s="800" t="s">
        <v>127</v>
      </c>
      <c r="X4" s="800"/>
      <c r="Y4" s="807"/>
      <c r="Z4" s="800" t="s">
        <v>128</v>
      </c>
      <c r="AA4" s="800"/>
      <c r="AB4" s="801"/>
      <c r="AC4" s="799" t="s">
        <v>129</v>
      </c>
      <c r="AD4" s="800"/>
      <c r="AE4" s="801"/>
      <c r="AF4" s="800" t="s">
        <v>130</v>
      </c>
      <c r="AG4" s="800"/>
      <c r="AH4" s="807"/>
      <c r="AI4" s="800" t="s">
        <v>131</v>
      </c>
      <c r="AJ4" s="800"/>
      <c r="AK4" s="801"/>
      <c r="AL4" s="799" t="s">
        <v>132</v>
      </c>
      <c r="AM4" s="800"/>
      <c r="AN4" s="801"/>
      <c r="AO4" s="800" t="s">
        <v>133</v>
      </c>
      <c r="AP4" s="800"/>
      <c r="AQ4" s="800"/>
      <c r="AR4" s="548"/>
    </row>
    <row r="5" spans="1:44" s="547" customFormat="1" ht="20.100000000000001" customHeight="1" thickBot="1" x14ac:dyDescent="0.3">
      <c r="A5" s="804"/>
      <c r="B5" s="549">
        <v>2006</v>
      </c>
      <c r="C5" s="549">
        <v>2007</v>
      </c>
      <c r="D5" s="550">
        <v>2008</v>
      </c>
      <c r="E5" s="549">
        <v>2006</v>
      </c>
      <c r="F5" s="549">
        <v>2007</v>
      </c>
      <c r="G5" s="551">
        <v>2008</v>
      </c>
      <c r="H5" s="549">
        <v>2006</v>
      </c>
      <c r="I5" s="549">
        <v>2007</v>
      </c>
      <c r="J5" s="550">
        <v>2008</v>
      </c>
      <c r="K5" s="552">
        <v>2006</v>
      </c>
      <c r="L5" s="549">
        <v>2007</v>
      </c>
      <c r="M5" s="550">
        <v>2008</v>
      </c>
      <c r="N5" s="549">
        <v>2006</v>
      </c>
      <c r="O5" s="549">
        <v>2007</v>
      </c>
      <c r="P5" s="551">
        <v>2008</v>
      </c>
      <c r="Q5" s="549">
        <v>2006</v>
      </c>
      <c r="R5" s="549">
        <v>2007</v>
      </c>
      <c r="S5" s="550">
        <v>2008</v>
      </c>
      <c r="T5" s="552">
        <v>2006</v>
      </c>
      <c r="U5" s="549">
        <v>2007</v>
      </c>
      <c r="V5" s="550">
        <v>2008</v>
      </c>
      <c r="W5" s="549">
        <v>2006</v>
      </c>
      <c r="X5" s="549">
        <v>2007</v>
      </c>
      <c r="Y5" s="551">
        <v>2008</v>
      </c>
      <c r="Z5" s="549">
        <v>2006</v>
      </c>
      <c r="AA5" s="549">
        <v>2007</v>
      </c>
      <c r="AB5" s="550">
        <v>2008</v>
      </c>
      <c r="AC5" s="552">
        <v>2006</v>
      </c>
      <c r="AD5" s="549">
        <v>2007</v>
      </c>
      <c r="AE5" s="550">
        <v>2008</v>
      </c>
      <c r="AF5" s="549">
        <v>2006</v>
      </c>
      <c r="AG5" s="549">
        <v>2007</v>
      </c>
      <c r="AH5" s="551">
        <v>2008</v>
      </c>
      <c r="AI5" s="549">
        <v>2006</v>
      </c>
      <c r="AJ5" s="549">
        <v>2007</v>
      </c>
      <c r="AK5" s="550">
        <v>2008</v>
      </c>
      <c r="AL5" s="552">
        <v>2006</v>
      </c>
      <c r="AM5" s="549">
        <v>2007</v>
      </c>
      <c r="AN5" s="550">
        <v>2008</v>
      </c>
      <c r="AO5" s="549">
        <v>2006</v>
      </c>
      <c r="AP5" s="549">
        <v>2007</v>
      </c>
      <c r="AQ5" s="549">
        <v>2008</v>
      </c>
      <c r="AR5" s="548"/>
    </row>
    <row r="6" spans="1:44" s="546" customFormat="1" ht="20.100000000000001" customHeight="1" x14ac:dyDescent="0.25">
      <c r="A6" s="553" t="s">
        <v>34</v>
      </c>
      <c r="B6" s="554">
        <v>13.779999732971191</v>
      </c>
      <c r="C6" s="554">
        <v>14.6</v>
      </c>
      <c r="D6" s="555">
        <v>14.4</v>
      </c>
      <c r="E6" s="556">
        <v>350</v>
      </c>
      <c r="F6" s="557">
        <v>360</v>
      </c>
      <c r="G6" s="558">
        <v>385</v>
      </c>
      <c r="H6" s="559">
        <v>74.599998474121094</v>
      </c>
      <c r="I6" s="554">
        <v>74.3</v>
      </c>
      <c r="J6" s="555">
        <v>75.400000000000006</v>
      </c>
      <c r="K6" s="560">
        <v>0.40999999642372131</v>
      </c>
      <c r="L6" s="561">
        <v>0.46</v>
      </c>
      <c r="M6" s="562">
        <v>0.43</v>
      </c>
      <c r="N6" s="556">
        <v>9.6999999999999993</v>
      </c>
      <c r="O6" s="554">
        <v>8.1</v>
      </c>
      <c r="P6" s="555">
        <v>8.1</v>
      </c>
      <c r="Q6" s="559">
        <v>67.400001525878906</v>
      </c>
      <c r="R6" s="554">
        <v>65.599999999999994</v>
      </c>
      <c r="S6" s="555">
        <v>68.3</v>
      </c>
      <c r="T6" s="563">
        <v>10</v>
      </c>
      <c r="U6" s="554">
        <v>10.25</v>
      </c>
      <c r="V6" s="555">
        <v>11.75</v>
      </c>
      <c r="W6" s="563">
        <v>31</v>
      </c>
      <c r="X6" s="554">
        <v>27.5</v>
      </c>
      <c r="Y6" s="555">
        <v>16</v>
      </c>
      <c r="Z6" s="559">
        <v>5.6999998092651367</v>
      </c>
      <c r="AA6" s="554">
        <v>5.7</v>
      </c>
      <c r="AB6" s="555">
        <v>4.7</v>
      </c>
      <c r="AC6" s="563">
        <v>8.6999998092651367</v>
      </c>
      <c r="AD6" s="554">
        <v>8</v>
      </c>
      <c r="AE6" s="555">
        <v>9.4596923333333329</v>
      </c>
      <c r="AF6" s="564">
        <v>1190</v>
      </c>
      <c r="AG6" s="565">
        <v>1235</v>
      </c>
      <c r="AH6" s="558">
        <v>1205</v>
      </c>
      <c r="AI6" s="566"/>
      <c r="AJ6" s="543"/>
      <c r="AK6" s="567"/>
      <c r="AL6" s="568"/>
      <c r="AM6" s="543"/>
      <c r="AN6" s="567"/>
      <c r="AO6" s="543"/>
      <c r="AP6" s="543"/>
      <c r="AQ6" s="543"/>
      <c r="AR6" s="569"/>
    </row>
    <row r="7" spans="1:44" s="546" customFormat="1" ht="20.100000000000001" customHeight="1" thickBot="1" x14ac:dyDescent="0.3">
      <c r="A7" s="570" t="s">
        <v>135</v>
      </c>
      <c r="B7" s="571">
        <f t="shared" ref="B7:AH7" si="0">AVERAGE(B8:B14)</f>
        <v>13.745999908447265</v>
      </c>
      <c r="C7" s="571">
        <f t="shared" si="0"/>
        <v>14.579999999999998</v>
      </c>
      <c r="D7" s="571">
        <f t="shared" si="0"/>
        <v>14.14</v>
      </c>
      <c r="E7" s="572">
        <f t="shared" si="0"/>
        <v>383</v>
      </c>
      <c r="F7" s="573">
        <f t="shared" si="0"/>
        <v>415</v>
      </c>
      <c r="G7" s="573">
        <f t="shared" si="0"/>
        <v>441</v>
      </c>
      <c r="H7" s="574">
        <f t="shared" si="0"/>
        <v>75.179998779296881</v>
      </c>
      <c r="I7" s="571">
        <f t="shared" si="0"/>
        <v>75.38000000000001</v>
      </c>
      <c r="J7" s="571">
        <f t="shared" si="0"/>
        <v>75.78</v>
      </c>
      <c r="K7" s="575">
        <f t="shared" si="0"/>
        <v>0.42799999117851256</v>
      </c>
      <c r="L7" s="576">
        <f t="shared" si="0"/>
        <v>0.47400000000000003</v>
      </c>
      <c r="M7" s="576">
        <f t="shared" si="0"/>
        <v>0.45400000000000001</v>
      </c>
      <c r="N7" s="577">
        <f t="shared" si="0"/>
        <v>7.9000000953674316</v>
      </c>
      <c r="O7" s="571">
        <f t="shared" si="0"/>
        <v>7.2399999999999993</v>
      </c>
      <c r="P7" s="571">
        <f t="shared" si="0"/>
        <v>7.1599999999999993</v>
      </c>
      <c r="Q7" s="574">
        <f t="shared" si="0"/>
        <v>64.899999237060541</v>
      </c>
      <c r="R7" s="571">
        <f t="shared" si="0"/>
        <v>64.419999999999987</v>
      </c>
      <c r="S7" s="571">
        <f t="shared" si="0"/>
        <v>66.039999999999992</v>
      </c>
      <c r="T7" s="577">
        <f t="shared" si="0"/>
        <v>6.3</v>
      </c>
      <c r="U7" s="571">
        <f t="shared" si="0"/>
        <v>8.5</v>
      </c>
      <c r="V7" s="571">
        <f t="shared" si="0"/>
        <v>5.9</v>
      </c>
      <c r="W7" s="577">
        <f t="shared" si="0"/>
        <v>20.65</v>
      </c>
      <c r="X7" s="571">
        <f t="shared" si="0"/>
        <v>17.3</v>
      </c>
      <c r="Y7" s="571">
        <f t="shared" si="0"/>
        <v>9.5</v>
      </c>
      <c r="Z7" s="574">
        <f t="shared" si="0"/>
        <v>4.520000076293945</v>
      </c>
      <c r="AA7" s="571">
        <f t="shared" si="0"/>
        <v>4.62</v>
      </c>
      <c r="AB7" s="571">
        <f t="shared" si="0"/>
        <v>3.6599999999999993</v>
      </c>
      <c r="AC7" s="577">
        <f t="shared" si="0"/>
        <v>6.7199999809265138</v>
      </c>
      <c r="AD7" s="571">
        <f t="shared" si="0"/>
        <v>6.26</v>
      </c>
      <c r="AE7" s="571">
        <f t="shared" si="0"/>
        <v>8.714683908333333</v>
      </c>
      <c r="AF7" s="572">
        <f t="shared" si="0"/>
        <v>1165</v>
      </c>
      <c r="AG7" s="578">
        <f t="shared" si="0"/>
        <v>1145</v>
      </c>
      <c r="AH7" s="578">
        <f t="shared" si="0"/>
        <v>1141</v>
      </c>
      <c r="AI7" s="579"/>
      <c r="AJ7" s="580"/>
      <c r="AK7" s="581"/>
      <c r="AL7" s="580"/>
      <c r="AM7" s="580"/>
      <c r="AN7" s="581"/>
      <c r="AO7" s="580"/>
      <c r="AP7" s="580"/>
      <c r="AQ7" s="580"/>
      <c r="AR7" s="569"/>
    </row>
    <row r="8" spans="1:44" s="546" customFormat="1" ht="20.100000000000001" customHeight="1" x14ac:dyDescent="0.25">
      <c r="A8" s="582" t="s">
        <v>136</v>
      </c>
      <c r="B8" s="554">
        <v>13.770000457763672</v>
      </c>
      <c r="C8" s="554">
        <v>14.6</v>
      </c>
      <c r="D8" s="555">
        <v>14.1</v>
      </c>
      <c r="E8" s="583">
        <v>380</v>
      </c>
      <c r="F8" s="557">
        <v>425</v>
      </c>
      <c r="G8" s="558">
        <v>430</v>
      </c>
      <c r="H8" s="584">
        <v>74.099998474121094</v>
      </c>
      <c r="I8" s="554">
        <v>74.400000000000006</v>
      </c>
      <c r="J8" s="555">
        <v>74.400000000000006</v>
      </c>
      <c r="K8" s="585">
        <v>0.41999998688697815</v>
      </c>
      <c r="L8" s="561">
        <v>0.5</v>
      </c>
      <c r="M8" s="562">
        <v>0.46</v>
      </c>
      <c r="N8" s="586">
        <v>8.1000003814697266</v>
      </c>
      <c r="O8" s="554">
        <v>7.1</v>
      </c>
      <c r="P8" s="555">
        <v>7.1</v>
      </c>
      <c r="Q8" s="584">
        <v>65.099998474121094</v>
      </c>
      <c r="R8" s="554">
        <v>64.2</v>
      </c>
      <c r="S8" s="555">
        <v>65.900000000000006</v>
      </c>
      <c r="T8" s="585">
        <v>6.5</v>
      </c>
      <c r="U8" s="561">
        <v>6.5</v>
      </c>
      <c r="V8" s="562">
        <v>5.75</v>
      </c>
      <c r="W8" s="586">
        <v>13</v>
      </c>
      <c r="X8" s="554">
        <v>12.5</v>
      </c>
      <c r="Y8" s="555">
        <v>10</v>
      </c>
      <c r="Z8" s="584">
        <v>4.0999999046325684</v>
      </c>
      <c r="AA8" s="554">
        <v>3.9</v>
      </c>
      <c r="AB8" s="555">
        <v>3.3</v>
      </c>
      <c r="AC8" s="586">
        <v>6.4000000953674316</v>
      </c>
      <c r="AD8" s="554">
        <v>5.7</v>
      </c>
      <c r="AE8" s="555">
        <v>7.356402375</v>
      </c>
      <c r="AF8" s="587">
        <v>1135</v>
      </c>
      <c r="AG8" s="565">
        <v>1120</v>
      </c>
      <c r="AH8" s="558">
        <v>1160</v>
      </c>
      <c r="AI8" s="588"/>
      <c r="AJ8" s="569"/>
      <c r="AK8" s="589"/>
      <c r="AL8" s="590"/>
      <c r="AM8" s="569"/>
      <c r="AN8" s="589"/>
      <c r="AO8" s="569"/>
      <c r="AP8" s="569"/>
      <c r="AQ8" s="569"/>
      <c r="AR8" s="569"/>
    </row>
    <row r="9" spans="1:44" s="546" customFormat="1" ht="20.100000000000001" customHeight="1" x14ac:dyDescent="0.25">
      <c r="A9" s="582" t="s">
        <v>39</v>
      </c>
      <c r="B9" s="554">
        <v>13.699999809265137</v>
      </c>
      <c r="C9" s="554">
        <v>14.6</v>
      </c>
      <c r="D9" s="555">
        <v>13.7</v>
      </c>
      <c r="E9" s="583">
        <v>365</v>
      </c>
      <c r="F9" s="557">
        <v>400</v>
      </c>
      <c r="G9" s="558">
        <v>430</v>
      </c>
      <c r="H9" s="584">
        <v>76</v>
      </c>
      <c r="I9" s="554">
        <v>75.7</v>
      </c>
      <c r="J9" s="555">
        <v>75.900000000000006</v>
      </c>
      <c r="K9" s="585">
        <v>0.43999999761581421</v>
      </c>
      <c r="L9" s="561">
        <v>0.48</v>
      </c>
      <c r="M9" s="562">
        <v>0.45</v>
      </c>
      <c r="N9" s="586">
        <v>8.5</v>
      </c>
      <c r="O9" s="554">
        <v>8</v>
      </c>
      <c r="P9" s="555">
        <v>7.7</v>
      </c>
      <c r="Q9" s="584">
        <v>65.699996948242188</v>
      </c>
      <c r="R9" s="554">
        <v>65.599999999999994</v>
      </c>
      <c r="S9" s="555">
        <v>66.3</v>
      </c>
      <c r="T9" s="585">
        <v>5.25</v>
      </c>
      <c r="U9" s="561">
        <v>6</v>
      </c>
      <c r="V9" s="562">
        <v>4.5</v>
      </c>
      <c r="W9" s="586">
        <v>9</v>
      </c>
      <c r="X9" s="554">
        <v>11.5</v>
      </c>
      <c r="Y9" s="555">
        <v>7.5</v>
      </c>
      <c r="Z9" s="584">
        <v>3.9000000953674316</v>
      </c>
      <c r="AA9" s="554">
        <v>4.4000000000000004</v>
      </c>
      <c r="AB9" s="555">
        <v>3.7</v>
      </c>
      <c r="AC9" s="586">
        <v>5.5999999046325684</v>
      </c>
      <c r="AD9" s="554">
        <v>5.5</v>
      </c>
      <c r="AE9" s="555">
        <v>8.7887312499999997</v>
      </c>
      <c r="AF9" s="587">
        <v>1125</v>
      </c>
      <c r="AG9" s="565">
        <v>1165</v>
      </c>
      <c r="AH9" s="558">
        <v>1110</v>
      </c>
      <c r="AI9" s="588"/>
      <c r="AJ9" s="569"/>
      <c r="AK9" s="589"/>
      <c r="AL9" s="590"/>
      <c r="AM9" s="569"/>
      <c r="AN9" s="589"/>
      <c r="AO9" s="569"/>
      <c r="AP9" s="569"/>
      <c r="AQ9" s="569"/>
      <c r="AR9" s="569"/>
    </row>
    <row r="10" spans="1:44" s="546" customFormat="1" ht="20.100000000000001" customHeight="1" x14ac:dyDescent="0.25">
      <c r="A10" s="582" t="s">
        <v>40</v>
      </c>
      <c r="B10" s="554">
        <v>14.439999580383301</v>
      </c>
      <c r="C10" s="554">
        <v>15.1</v>
      </c>
      <c r="D10" s="555">
        <v>14.7</v>
      </c>
      <c r="E10" s="583">
        <v>380</v>
      </c>
      <c r="F10" s="557">
        <v>425</v>
      </c>
      <c r="G10" s="558">
        <v>435</v>
      </c>
      <c r="H10" s="584">
        <v>74.699996948242187</v>
      </c>
      <c r="I10" s="554">
        <v>75.5</v>
      </c>
      <c r="J10" s="555">
        <v>75.7</v>
      </c>
      <c r="K10" s="585">
        <v>0.41999998688697815</v>
      </c>
      <c r="L10" s="561">
        <v>0.45</v>
      </c>
      <c r="M10" s="562">
        <v>0.45</v>
      </c>
      <c r="N10" s="586">
        <v>7.0999999046325684</v>
      </c>
      <c r="O10" s="554">
        <v>6.3</v>
      </c>
      <c r="P10" s="555">
        <v>6.2</v>
      </c>
      <c r="Q10" s="584">
        <v>64.900001525878906</v>
      </c>
      <c r="R10" s="554">
        <v>64.2</v>
      </c>
      <c r="S10" s="555">
        <v>66.2</v>
      </c>
      <c r="T10" s="585">
        <v>9</v>
      </c>
      <c r="U10" s="561">
        <v>13</v>
      </c>
      <c r="V10" s="562">
        <v>8</v>
      </c>
      <c r="W10" s="586">
        <v>32</v>
      </c>
      <c r="X10" s="554">
        <v>27.5</v>
      </c>
      <c r="Y10" s="555">
        <v>13</v>
      </c>
      <c r="Z10" s="584">
        <v>4.5</v>
      </c>
      <c r="AA10" s="554">
        <v>4.7</v>
      </c>
      <c r="AB10" s="555">
        <v>3.6</v>
      </c>
      <c r="AC10" s="586">
        <v>6.5</v>
      </c>
      <c r="AD10" s="554">
        <v>6.4</v>
      </c>
      <c r="AE10" s="555">
        <v>9.3010600416666662</v>
      </c>
      <c r="AF10" s="587">
        <v>1220</v>
      </c>
      <c r="AG10" s="565">
        <v>1185</v>
      </c>
      <c r="AH10" s="558">
        <v>1200</v>
      </c>
      <c r="AI10" s="588"/>
      <c r="AJ10" s="569"/>
      <c r="AK10" s="589"/>
      <c r="AL10" s="590"/>
      <c r="AM10" s="569"/>
      <c r="AN10" s="589"/>
      <c r="AO10" s="569"/>
      <c r="AP10" s="569"/>
      <c r="AQ10" s="569"/>
      <c r="AR10" s="569"/>
    </row>
    <row r="11" spans="1:44" s="546" customFormat="1" ht="20.100000000000001" customHeight="1" x14ac:dyDescent="0.25">
      <c r="A11" s="582" t="s">
        <v>139</v>
      </c>
      <c r="B11" s="554">
        <v>13.979999542236328</v>
      </c>
      <c r="C11" s="554"/>
      <c r="D11" s="555"/>
      <c r="E11" s="583">
        <v>410</v>
      </c>
      <c r="F11" s="557"/>
      <c r="G11" s="558"/>
      <c r="H11" s="584">
        <v>75.699996948242188</v>
      </c>
      <c r="I11" s="554"/>
      <c r="J11" s="555"/>
      <c r="K11" s="585">
        <v>0.41999998688697815</v>
      </c>
      <c r="L11" s="561"/>
      <c r="M11" s="562"/>
      <c r="N11" s="586">
        <v>7.3000001907348633</v>
      </c>
      <c r="O11" s="554"/>
      <c r="P11" s="555"/>
      <c r="Q11" s="584">
        <v>63.200000762939453</v>
      </c>
      <c r="R11" s="554"/>
      <c r="S11" s="555"/>
      <c r="T11" s="585">
        <v>4</v>
      </c>
      <c r="U11" s="561"/>
      <c r="V11" s="562"/>
      <c r="W11" s="586">
        <v>20.75</v>
      </c>
      <c r="X11" s="554"/>
      <c r="Y11" s="555"/>
      <c r="Z11" s="584">
        <v>5.3000001907348633</v>
      </c>
      <c r="AA11" s="554"/>
      <c r="AB11" s="555"/>
      <c r="AC11" s="586">
        <v>8</v>
      </c>
      <c r="AD11" s="554"/>
      <c r="AE11" s="555"/>
      <c r="AF11" s="587">
        <v>1200</v>
      </c>
      <c r="AG11" s="565"/>
      <c r="AH11" s="558"/>
      <c r="AI11" s="588"/>
      <c r="AJ11" s="569"/>
      <c r="AK11" s="589"/>
      <c r="AL11" s="590"/>
      <c r="AM11" s="569"/>
      <c r="AN11" s="589"/>
      <c r="AO11" s="569"/>
      <c r="AP11" s="569"/>
      <c r="AQ11" s="569"/>
      <c r="AR11" s="569"/>
    </row>
    <row r="12" spans="1:44" s="546" customFormat="1" ht="20.100000000000001" customHeight="1" x14ac:dyDescent="0.25">
      <c r="A12" s="582" t="s">
        <v>141</v>
      </c>
      <c r="B12" s="554">
        <v>12.840000152587891</v>
      </c>
      <c r="C12" s="554">
        <v>14</v>
      </c>
      <c r="D12" s="555"/>
      <c r="E12" s="583">
        <v>380</v>
      </c>
      <c r="F12" s="557">
        <v>415</v>
      </c>
      <c r="G12" s="558"/>
      <c r="H12" s="584">
        <v>75.400001525878906</v>
      </c>
      <c r="I12" s="554">
        <v>75.3</v>
      </c>
      <c r="J12" s="555"/>
      <c r="K12" s="585">
        <v>0.43999999761581421</v>
      </c>
      <c r="L12" s="561">
        <v>0.46</v>
      </c>
      <c r="M12" s="562"/>
      <c r="N12" s="586">
        <v>8.5</v>
      </c>
      <c r="O12" s="554">
        <v>7.2</v>
      </c>
      <c r="P12" s="555"/>
      <c r="Q12" s="584">
        <v>65.599998474121094</v>
      </c>
      <c r="R12" s="554">
        <v>63.9</v>
      </c>
      <c r="S12" s="555"/>
      <c r="T12" s="585">
        <v>6.75</v>
      </c>
      <c r="U12" s="561">
        <v>9.25</v>
      </c>
      <c r="V12" s="562"/>
      <c r="W12" s="586">
        <v>28.5</v>
      </c>
      <c r="X12" s="554">
        <v>24.5</v>
      </c>
      <c r="Y12" s="555"/>
      <c r="Z12" s="584">
        <v>4.8000001907348633</v>
      </c>
      <c r="AA12" s="554">
        <v>5.3</v>
      </c>
      <c r="AB12" s="555"/>
      <c r="AC12" s="586">
        <v>7.0999999046325684</v>
      </c>
      <c r="AD12" s="554">
        <v>6.9</v>
      </c>
      <c r="AE12" s="555"/>
      <c r="AF12" s="587">
        <v>1145</v>
      </c>
      <c r="AG12" s="565">
        <v>1110</v>
      </c>
      <c r="AH12" s="558"/>
      <c r="AI12" s="588"/>
      <c r="AJ12" s="569"/>
      <c r="AK12" s="589"/>
      <c r="AL12" s="590"/>
      <c r="AM12" s="569"/>
      <c r="AN12" s="589"/>
      <c r="AO12" s="569"/>
      <c r="AP12" s="569"/>
      <c r="AQ12" s="569"/>
      <c r="AR12" s="569"/>
    </row>
    <row r="13" spans="1:44" s="546" customFormat="1" ht="20.100000000000001" customHeight="1" x14ac:dyDescent="0.25">
      <c r="A13" s="582" t="s">
        <v>41</v>
      </c>
      <c r="B13" s="591"/>
      <c r="C13" s="554">
        <v>14.6</v>
      </c>
      <c r="D13" s="555">
        <v>14.3</v>
      </c>
      <c r="E13" s="592"/>
      <c r="F13" s="557">
        <v>410</v>
      </c>
      <c r="G13" s="558">
        <v>450</v>
      </c>
      <c r="H13" s="593"/>
      <c r="I13" s="554">
        <v>76</v>
      </c>
      <c r="J13" s="555">
        <v>76.8</v>
      </c>
      <c r="K13" s="594"/>
      <c r="L13" s="561">
        <v>0.48</v>
      </c>
      <c r="M13" s="562">
        <v>0.46</v>
      </c>
      <c r="N13" s="595"/>
      <c r="O13" s="554">
        <v>7.6</v>
      </c>
      <c r="P13" s="555">
        <v>7.7</v>
      </c>
      <c r="Q13" s="596"/>
      <c r="R13" s="554">
        <v>64.2</v>
      </c>
      <c r="S13" s="555">
        <v>67.7</v>
      </c>
      <c r="T13" s="595"/>
      <c r="U13" s="561">
        <v>7.75</v>
      </c>
      <c r="V13" s="562">
        <v>6.25</v>
      </c>
      <c r="W13" s="597"/>
      <c r="X13" s="554">
        <v>10.5</v>
      </c>
      <c r="Y13" s="555">
        <v>7.5</v>
      </c>
      <c r="Z13" s="596"/>
      <c r="AA13" s="554">
        <v>4.8</v>
      </c>
      <c r="AB13" s="555">
        <v>3.3</v>
      </c>
      <c r="AC13" s="594"/>
      <c r="AD13" s="554">
        <v>6.8</v>
      </c>
      <c r="AE13" s="555">
        <v>7.8803399166666663</v>
      </c>
      <c r="AF13" s="598"/>
      <c r="AG13" s="565">
        <v>1145</v>
      </c>
      <c r="AH13" s="558">
        <v>1155</v>
      </c>
      <c r="AI13" s="588"/>
      <c r="AJ13" s="569"/>
      <c r="AK13" s="589"/>
      <c r="AL13" s="590"/>
      <c r="AM13" s="569"/>
      <c r="AN13" s="589"/>
      <c r="AO13" s="569"/>
      <c r="AP13" s="569"/>
      <c r="AQ13" s="569"/>
      <c r="AR13" s="569"/>
    </row>
    <row r="14" spans="1:44" s="546" customFormat="1" ht="20.100000000000001" customHeight="1" thickBot="1" x14ac:dyDescent="0.3">
      <c r="A14" s="599" t="s">
        <v>33</v>
      </c>
      <c r="B14" s="600"/>
      <c r="C14" s="600"/>
      <c r="D14" s="601">
        <v>13.9</v>
      </c>
      <c r="E14" s="602"/>
      <c r="F14" s="603"/>
      <c r="G14" s="604">
        <v>460</v>
      </c>
      <c r="H14" s="605"/>
      <c r="I14" s="600"/>
      <c r="J14" s="601">
        <v>76.099999999999994</v>
      </c>
      <c r="K14" s="606"/>
      <c r="L14" s="607"/>
      <c r="M14" s="608">
        <v>0.45</v>
      </c>
      <c r="N14" s="609"/>
      <c r="O14" s="600"/>
      <c r="P14" s="601">
        <v>7.1</v>
      </c>
      <c r="Q14" s="605"/>
      <c r="R14" s="610"/>
      <c r="S14" s="601">
        <v>64.099999999999994</v>
      </c>
      <c r="T14" s="609"/>
      <c r="U14" s="610"/>
      <c r="V14" s="608">
        <v>5</v>
      </c>
      <c r="W14" s="609"/>
      <c r="X14" s="610"/>
      <c r="Y14" s="601">
        <v>9.5</v>
      </c>
      <c r="Z14" s="605"/>
      <c r="AA14" s="610"/>
      <c r="AB14" s="601">
        <v>4.4000000000000004</v>
      </c>
      <c r="AC14" s="606"/>
      <c r="AD14" s="611"/>
      <c r="AE14" s="601">
        <v>10.246885958333333</v>
      </c>
      <c r="AF14" s="606"/>
      <c r="AG14" s="611"/>
      <c r="AH14" s="604">
        <v>1080</v>
      </c>
      <c r="AI14" s="612"/>
      <c r="AJ14" s="613"/>
      <c r="AK14" s="614"/>
      <c r="AL14" s="613"/>
      <c r="AM14" s="613"/>
      <c r="AN14" s="614"/>
      <c r="AO14" s="613"/>
      <c r="AP14" s="613"/>
      <c r="AQ14" s="613"/>
      <c r="AR14" s="569"/>
    </row>
    <row r="15" spans="1:44" s="546" customFormat="1" x14ac:dyDescent="0.25">
      <c r="A15" s="582"/>
      <c r="B15" s="591"/>
      <c r="C15" s="591"/>
      <c r="D15" s="555"/>
      <c r="E15" s="615"/>
      <c r="F15" s="616"/>
      <c r="G15" s="558"/>
      <c r="H15" s="591"/>
      <c r="I15" s="591"/>
      <c r="J15" s="555"/>
      <c r="K15" s="617"/>
      <c r="L15" s="618"/>
      <c r="M15" s="562"/>
      <c r="N15" s="591"/>
      <c r="O15" s="591"/>
      <c r="P15" s="555"/>
      <c r="Q15" s="591"/>
      <c r="R15" s="619"/>
      <c r="S15" s="555"/>
      <c r="T15" s="591"/>
      <c r="U15" s="619"/>
      <c r="V15" s="562"/>
      <c r="W15" s="591"/>
      <c r="X15" s="619"/>
      <c r="Y15" s="555"/>
      <c r="Z15" s="591"/>
      <c r="AA15" s="619"/>
      <c r="AB15" s="555"/>
      <c r="AC15" s="617"/>
      <c r="AD15" s="620"/>
      <c r="AE15" s="555"/>
      <c r="AF15" s="617"/>
      <c r="AG15" s="620"/>
      <c r="AH15" s="558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</row>
    <row r="16" spans="1:44" ht="21.75" thickBot="1" x14ac:dyDescent="0.4">
      <c r="A16" s="621" t="s">
        <v>189</v>
      </c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  <c r="AO16" s="622"/>
      <c r="AP16" s="622"/>
      <c r="AQ16" s="622"/>
    </row>
    <row r="17" spans="1:45" ht="15.75" x14ac:dyDescent="0.25">
      <c r="A17" s="790" t="s">
        <v>114</v>
      </c>
      <c r="B17" s="793" t="s">
        <v>115</v>
      </c>
      <c r="C17" s="793"/>
      <c r="D17" s="793"/>
      <c r="E17" s="793"/>
      <c r="F17" s="793"/>
      <c r="G17" s="794"/>
      <c r="H17" s="793" t="s">
        <v>116</v>
      </c>
      <c r="I17" s="793"/>
      <c r="J17" s="793"/>
      <c r="K17" s="793"/>
      <c r="L17" s="793"/>
      <c r="M17" s="793"/>
      <c r="N17" s="793"/>
      <c r="O17" s="793"/>
      <c r="P17" s="794"/>
      <c r="Q17" s="793" t="s">
        <v>117</v>
      </c>
      <c r="R17" s="793"/>
      <c r="S17" s="793"/>
      <c r="T17" s="793"/>
      <c r="U17" s="793"/>
      <c r="V17" s="793"/>
      <c r="W17" s="793"/>
      <c r="X17" s="793"/>
      <c r="Y17" s="794"/>
      <c r="Z17" s="793" t="s">
        <v>190</v>
      </c>
      <c r="AA17" s="793"/>
      <c r="AB17" s="793"/>
      <c r="AC17" s="793"/>
      <c r="AD17" s="793"/>
      <c r="AE17" s="793"/>
      <c r="AF17" s="793"/>
      <c r="AG17" s="793"/>
      <c r="AH17" s="794"/>
      <c r="AI17" s="793" t="s">
        <v>119</v>
      </c>
      <c r="AJ17" s="793"/>
      <c r="AK17" s="793"/>
      <c r="AL17" s="793"/>
      <c r="AM17" s="793"/>
      <c r="AN17" s="793"/>
      <c r="AO17" s="793"/>
      <c r="AP17" s="793"/>
      <c r="AQ17" s="793"/>
    </row>
    <row r="18" spans="1:45" ht="15.75" x14ac:dyDescent="0.25">
      <c r="A18" s="791"/>
      <c r="B18" s="795" t="s">
        <v>120</v>
      </c>
      <c r="C18" s="795"/>
      <c r="D18" s="797"/>
      <c r="E18" s="795" t="s">
        <v>121</v>
      </c>
      <c r="F18" s="795"/>
      <c r="G18" s="796"/>
      <c r="H18" s="795" t="s">
        <v>122</v>
      </c>
      <c r="I18" s="795"/>
      <c r="J18" s="797"/>
      <c r="K18" s="798" t="s">
        <v>123</v>
      </c>
      <c r="L18" s="795"/>
      <c r="M18" s="797"/>
      <c r="N18" s="795" t="s">
        <v>124</v>
      </c>
      <c r="O18" s="795"/>
      <c r="P18" s="796"/>
      <c r="Q18" s="795" t="s">
        <v>125</v>
      </c>
      <c r="R18" s="795"/>
      <c r="S18" s="797"/>
      <c r="T18" s="798" t="s">
        <v>126</v>
      </c>
      <c r="U18" s="795"/>
      <c r="V18" s="797"/>
      <c r="W18" s="795" t="s">
        <v>127</v>
      </c>
      <c r="X18" s="795"/>
      <c r="Y18" s="796"/>
      <c r="Z18" s="795" t="s">
        <v>128</v>
      </c>
      <c r="AA18" s="795"/>
      <c r="AB18" s="797"/>
      <c r="AC18" s="798" t="s">
        <v>129</v>
      </c>
      <c r="AD18" s="795"/>
      <c r="AE18" s="797"/>
      <c r="AF18" s="795" t="s">
        <v>130</v>
      </c>
      <c r="AG18" s="795"/>
      <c r="AH18" s="796"/>
      <c r="AI18" s="795" t="s">
        <v>131</v>
      </c>
      <c r="AJ18" s="795"/>
      <c r="AK18" s="797"/>
      <c r="AL18" s="798" t="s">
        <v>132</v>
      </c>
      <c r="AM18" s="795"/>
      <c r="AN18" s="797"/>
      <c r="AO18" s="795" t="s">
        <v>133</v>
      </c>
      <c r="AP18" s="795"/>
      <c r="AQ18" s="795"/>
    </row>
    <row r="19" spans="1:45" ht="15.75" thickBot="1" x14ac:dyDescent="0.3">
      <c r="A19" s="792"/>
      <c r="B19" s="623">
        <v>1993</v>
      </c>
      <c r="C19" s="623">
        <v>1994</v>
      </c>
      <c r="D19" s="624">
        <v>1995</v>
      </c>
      <c r="E19" s="623">
        <v>1993</v>
      </c>
      <c r="F19" s="623">
        <v>1994</v>
      </c>
      <c r="G19" s="623">
        <v>1995</v>
      </c>
      <c r="H19" s="625">
        <v>1993</v>
      </c>
      <c r="I19" s="623">
        <v>1994</v>
      </c>
      <c r="J19" s="624">
        <v>1995</v>
      </c>
      <c r="K19" s="623">
        <v>1993</v>
      </c>
      <c r="L19" s="623">
        <v>1994</v>
      </c>
      <c r="M19" s="624">
        <v>1995</v>
      </c>
      <c r="N19" s="623">
        <v>1993</v>
      </c>
      <c r="O19" s="623">
        <v>1994</v>
      </c>
      <c r="P19" s="623">
        <v>1995</v>
      </c>
      <c r="Q19" s="625">
        <v>1993</v>
      </c>
      <c r="R19" s="623">
        <v>1994</v>
      </c>
      <c r="S19" s="624">
        <v>1995</v>
      </c>
      <c r="T19" s="623">
        <v>1993</v>
      </c>
      <c r="U19" s="623">
        <v>1994</v>
      </c>
      <c r="V19" s="624">
        <v>1995</v>
      </c>
      <c r="W19" s="623">
        <v>1993</v>
      </c>
      <c r="X19" s="623">
        <v>1994</v>
      </c>
      <c r="Y19" s="623">
        <v>1995</v>
      </c>
      <c r="Z19" s="625">
        <v>1993</v>
      </c>
      <c r="AA19" s="623">
        <v>1994</v>
      </c>
      <c r="AB19" s="624">
        <v>1995</v>
      </c>
      <c r="AC19" s="623">
        <v>1993</v>
      </c>
      <c r="AD19" s="623">
        <v>1994</v>
      </c>
      <c r="AE19" s="624">
        <v>1995</v>
      </c>
      <c r="AF19" s="623">
        <v>1993</v>
      </c>
      <c r="AG19" s="623">
        <v>1994</v>
      </c>
      <c r="AH19" s="623">
        <v>1995</v>
      </c>
      <c r="AI19" s="625">
        <v>1993</v>
      </c>
      <c r="AJ19" s="623">
        <v>1994</v>
      </c>
      <c r="AK19" s="624">
        <v>1995</v>
      </c>
      <c r="AL19" s="623">
        <v>1993</v>
      </c>
      <c r="AM19" s="623">
        <v>1994</v>
      </c>
      <c r="AN19" s="624">
        <v>1995</v>
      </c>
      <c r="AO19" s="623">
        <v>1993</v>
      </c>
      <c r="AP19" s="623">
        <v>1994</v>
      </c>
      <c r="AQ19" s="624">
        <v>1995</v>
      </c>
    </row>
    <row r="20" spans="1:45" x14ac:dyDescent="0.25">
      <c r="A20" s="626" t="s">
        <v>191</v>
      </c>
      <c r="B20" s="627">
        <v>14.1</v>
      </c>
      <c r="C20" s="628">
        <v>14.4</v>
      </c>
      <c r="D20" s="629">
        <v>15.2</v>
      </c>
      <c r="E20" s="630">
        <v>370</v>
      </c>
      <c r="F20" s="631">
        <v>380</v>
      </c>
      <c r="G20" s="632">
        <v>380</v>
      </c>
      <c r="H20" s="633">
        <v>76.099999999999994</v>
      </c>
      <c r="I20" s="628">
        <v>76.3</v>
      </c>
      <c r="J20" s="629">
        <v>75.7</v>
      </c>
      <c r="K20" s="634">
        <v>0.47</v>
      </c>
      <c r="L20" s="635">
        <v>0.47</v>
      </c>
      <c r="M20" s="636">
        <v>0.47</v>
      </c>
      <c r="N20" s="630">
        <v>25</v>
      </c>
      <c r="O20" s="631">
        <v>27</v>
      </c>
      <c r="P20" s="629">
        <v>29.228000000000002</v>
      </c>
      <c r="Q20" s="637">
        <v>65.2</v>
      </c>
      <c r="R20" s="628">
        <v>66.3</v>
      </c>
      <c r="S20" s="629">
        <v>67.7</v>
      </c>
      <c r="T20" s="638">
        <v>7</v>
      </c>
      <c r="U20" s="628">
        <v>6.25</v>
      </c>
      <c r="V20" s="639">
        <v>6.75</v>
      </c>
      <c r="W20" s="634">
        <v>12.5</v>
      </c>
      <c r="X20" s="635">
        <v>12.5</v>
      </c>
      <c r="Y20" s="636">
        <v>14.5</v>
      </c>
      <c r="Z20" s="640" t="s">
        <v>192</v>
      </c>
      <c r="AA20" s="627">
        <v>10.5</v>
      </c>
      <c r="AB20" s="641">
        <v>10.8</v>
      </c>
      <c r="AC20" s="642" t="s">
        <v>192</v>
      </c>
      <c r="AD20" s="627">
        <v>14.4</v>
      </c>
      <c r="AE20" s="641">
        <v>13.8</v>
      </c>
      <c r="AF20" s="643" t="s">
        <v>192</v>
      </c>
      <c r="AG20" s="631">
        <v>2250</v>
      </c>
      <c r="AH20" s="644">
        <v>1105</v>
      </c>
      <c r="AI20" s="645" t="s">
        <v>192</v>
      </c>
      <c r="AJ20" s="631">
        <v>215</v>
      </c>
      <c r="AK20" s="646">
        <v>195</v>
      </c>
      <c r="AL20" s="647" t="s">
        <v>192</v>
      </c>
      <c r="AM20" s="631">
        <v>635</v>
      </c>
      <c r="AN20" s="646">
        <v>595</v>
      </c>
      <c r="AO20" s="647" t="s">
        <v>192</v>
      </c>
      <c r="AP20" s="631">
        <v>25</v>
      </c>
      <c r="AQ20" s="646">
        <v>25</v>
      </c>
      <c r="AR20" s="648"/>
      <c r="AS20" s="648"/>
    </row>
    <row r="21" spans="1:45" ht="15.75" thickBot="1" x14ac:dyDescent="0.3">
      <c r="A21" s="649" t="s">
        <v>135</v>
      </c>
      <c r="B21" s="650">
        <f t="shared" ref="B21:AQ21" si="1">AVERAGE(B22:B27)</f>
        <v>13.62</v>
      </c>
      <c r="C21" s="650">
        <f t="shared" si="1"/>
        <v>13.775</v>
      </c>
      <c r="D21" s="650">
        <f t="shared" si="1"/>
        <v>14.55</v>
      </c>
      <c r="E21" s="651">
        <f t="shared" si="1"/>
        <v>293</v>
      </c>
      <c r="F21" s="652">
        <f t="shared" si="1"/>
        <v>377.5</v>
      </c>
      <c r="G21" s="650">
        <f t="shared" si="1"/>
        <v>375</v>
      </c>
      <c r="H21" s="653">
        <f t="shared" si="1"/>
        <v>75.92</v>
      </c>
      <c r="I21" s="650">
        <f t="shared" si="1"/>
        <v>76.325000000000003</v>
      </c>
      <c r="J21" s="650">
        <f t="shared" si="1"/>
        <v>75.7</v>
      </c>
      <c r="K21" s="654">
        <f t="shared" si="1"/>
        <v>0.45800000000000002</v>
      </c>
      <c r="L21" s="655">
        <f t="shared" si="1"/>
        <v>0.46249999999999997</v>
      </c>
      <c r="M21" s="655">
        <f t="shared" si="1"/>
        <v>0.45250000000000001</v>
      </c>
      <c r="N21" s="651">
        <f t="shared" si="1"/>
        <v>32</v>
      </c>
      <c r="O21" s="652">
        <f t="shared" si="1"/>
        <v>31</v>
      </c>
      <c r="P21" s="652">
        <f t="shared" si="1"/>
        <v>35.552999999999997</v>
      </c>
      <c r="Q21" s="653">
        <f t="shared" si="1"/>
        <v>64.84</v>
      </c>
      <c r="R21" s="650">
        <f t="shared" si="1"/>
        <v>66.575000000000003</v>
      </c>
      <c r="S21" s="650">
        <f t="shared" si="1"/>
        <v>67.3</v>
      </c>
      <c r="T21" s="656">
        <f t="shared" si="1"/>
        <v>5.2</v>
      </c>
      <c r="U21" s="650">
        <f t="shared" si="1"/>
        <v>5.0625</v>
      </c>
      <c r="V21" s="650">
        <f t="shared" si="1"/>
        <v>5.5</v>
      </c>
      <c r="W21" s="656">
        <f t="shared" si="1"/>
        <v>8.5</v>
      </c>
      <c r="X21" s="650">
        <f t="shared" si="1"/>
        <v>9.875</v>
      </c>
      <c r="Y21" s="650">
        <f t="shared" si="1"/>
        <v>9.25</v>
      </c>
      <c r="Z21" s="653">
        <f t="shared" si="1"/>
        <v>8.9199999999999982</v>
      </c>
      <c r="AA21" s="650">
        <f t="shared" si="1"/>
        <v>8.4250000000000007</v>
      </c>
      <c r="AB21" s="650">
        <f t="shared" si="1"/>
        <v>8.8500000000000014</v>
      </c>
      <c r="AC21" s="656">
        <f t="shared" si="1"/>
        <v>11.66</v>
      </c>
      <c r="AD21" s="650">
        <f t="shared" si="1"/>
        <v>10.475000000000001</v>
      </c>
      <c r="AE21" s="650">
        <f t="shared" si="1"/>
        <v>10.6</v>
      </c>
      <c r="AF21" s="651">
        <f t="shared" si="1"/>
        <v>2173</v>
      </c>
      <c r="AG21" s="652">
        <f t="shared" si="1"/>
        <v>2160</v>
      </c>
      <c r="AH21" s="652">
        <f t="shared" si="1"/>
        <v>1081.25</v>
      </c>
      <c r="AI21" s="657">
        <f t="shared" si="1"/>
        <v>168</v>
      </c>
      <c r="AJ21" s="652">
        <f t="shared" si="1"/>
        <v>147.5</v>
      </c>
      <c r="AK21" s="652">
        <f t="shared" si="1"/>
        <v>140</v>
      </c>
      <c r="AL21" s="651">
        <f t="shared" si="1"/>
        <v>539</v>
      </c>
      <c r="AM21" s="652">
        <f t="shared" si="1"/>
        <v>475</v>
      </c>
      <c r="AN21" s="652">
        <f t="shared" si="1"/>
        <v>440</v>
      </c>
      <c r="AO21" s="651">
        <f t="shared" si="1"/>
        <v>23.2</v>
      </c>
      <c r="AP21" s="652">
        <f t="shared" si="1"/>
        <v>22.75</v>
      </c>
      <c r="AQ21" s="652">
        <f t="shared" si="1"/>
        <v>23</v>
      </c>
      <c r="AR21" s="648"/>
      <c r="AS21" s="648"/>
    </row>
    <row r="22" spans="1:45" s="622" customFormat="1" x14ac:dyDescent="0.25">
      <c r="A22" s="658" t="s">
        <v>193</v>
      </c>
      <c r="B22" s="637">
        <v>13.3</v>
      </c>
      <c r="C22" s="628">
        <v>13.4</v>
      </c>
      <c r="D22" s="659">
        <v>14.2</v>
      </c>
      <c r="E22" s="660">
        <v>265</v>
      </c>
      <c r="F22" s="631">
        <v>375</v>
      </c>
      <c r="G22" s="661">
        <v>380</v>
      </c>
      <c r="H22" s="637">
        <v>75.3</v>
      </c>
      <c r="I22" s="628">
        <v>75.8</v>
      </c>
      <c r="J22" s="659">
        <v>75.099999999999994</v>
      </c>
      <c r="K22" s="662">
        <v>0.46</v>
      </c>
      <c r="L22" s="635">
        <v>0.46</v>
      </c>
      <c r="M22" s="663">
        <v>0.45</v>
      </c>
      <c r="N22" s="660">
        <v>34</v>
      </c>
      <c r="O22" s="631">
        <v>32</v>
      </c>
      <c r="P22" s="661">
        <v>36.817999999999998</v>
      </c>
      <c r="Q22" s="637">
        <v>63.9</v>
      </c>
      <c r="R22" s="628">
        <v>65.900000000000006</v>
      </c>
      <c r="S22" s="659">
        <v>66.7</v>
      </c>
      <c r="T22" s="664">
        <v>4</v>
      </c>
      <c r="U22" s="628">
        <v>4</v>
      </c>
      <c r="V22" s="665">
        <v>4.5</v>
      </c>
      <c r="W22" s="664">
        <v>6</v>
      </c>
      <c r="X22" s="628">
        <v>7.5</v>
      </c>
      <c r="Y22" s="639">
        <v>8</v>
      </c>
      <c r="Z22" s="637">
        <v>7.3</v>
      </c>
      <c r="AA22" s="627">
        <v>7</v>
      </c>
      <c r="AB22" s="641">
        <v>6.9</v>
      </c>
      <c r="AC22" s="666">
        <v>11</v>
      </c>
      <c r="AD22" s="627">
        <v>8.8000000000000007</v>
      </c>
      <c r="AE22" s="641">
        <v>8.3000000000000007</v>
      </c>
      <c r="AF22" s="660">
        <v>2240</v>
      </c>
      <c r="AG22" s="631">
        <v>2130</v>
      </c>
      <c r="AH22" s="644">
        <v>1065</v>
      </c>
      <c r="AI22" s="667">
        <v>125</v>
      </c>
      <c r="AJ22" s="631">
        <v>120</v>
      </c>
      <c r="AK22" s="668">
        <v>120</v>
      </c>
      <c r="AL22" s="660">
        <v>440</v>
      </c>
      <c r="AM22" s="631">
        <v>415</v>
      </c>
      <c r="AN22" s="668">
        <v>400</v>
      </c>
      <c r="AO22" s="660">
        <v>21</v>
      </c>
      <c r="AP22" s="631">
        <v>21</v>
      </c>
      <c r="AQ22" s="646">
        <v>22</v>
      </c>
      <c r="AR22" s="669"/>
      <c r="AS22" s="669"/>
    </row>
    <row r="23" spans="1:45" x14ac:dyDescent="0.25">
      <c r="A23" s="670" t="s">
        <v>136</v>
      </c>
      <c r="B23" s="637">
        <v>13.1</v>
      </c>
      <c r="C23" s="628">
        <v>13.6</v>
      </c>
      <c r="D23" s="629">
        <v>14.4</v>
      </c>
      <c r="E23" s="660">
        <v>285</v>
      </c>
      <c r="F23" s="631">
        <v>365</v>
      </c>
      <c r="G23" s="632">
        <v>370</v>
      </c>
      <c r="H23" s="637">
        <v>75.900000000000006</v>
      </c>
      <c r="I23" s="628">
        <v>76.3</v>
      </c>
      <c r="J23" s="629">
        <v>75.900000000000006</v>
      </c>
      <c r="K23" s="662">
        <v>0.47</v>
      </c>
      <c r="L23" s="635">
        <v>0.47</v>
      </c>
      <c r="M23" s="636">
        <v>0.45</v>
      </c>
      <c r="N23" s="660">
        <v>33</v>
      </c>
      <c r="O23" s="631">
        <v>33</v>
      </c>
      <c r="P23" s="632">
        <v>38.841999999999999</v>
      </c>
      <c r="Q23" s="637">
        <v>63.5</v>
      </c>
      <c r="R23" s="628">
        <v>65.8</v>
      </c>
      <c r="S23" s="629">
        <v>67.5</v>
      </c>
      <c r="T23" s="664">
        <v>4.75</v>
      </c>
      <c r="U23" s="628">
        <v>4</v>
      </c>
      <c r="V23" s="639">
        <v>5</v>
      </c>
      <c r="W23" s="664">
        <v>7.5</v>
      </c>
      <c r="X23" s="628">
        <v>9.5</v>
      </c>
      <c r="Y23" s="639">
        <v>8</v>
      </c>
      <c r="Z23" s="637">
        <v>7.8</v>
      </c>
      <c r="AA23" s="627">
        <v>7.2</v>
      </c>
      <c r="AB23" s="641">
        <v>7.4</v>
      </c>
      <c r="AC23" s="666">
        <v>10.3</v>
      </c>
      <c r="AD23" s="627">
        <v>8.9</v>
      </c>
      <c r="AE23" s="641">
        <v>8.5</v>
      </c>
      <c r="AF23" s="660">
        <v>2160</v>
      </c>
      <c r="AG23" s="631">
        <v>2180</v>
      </c>
      <c r="AH23" s="644">
        <v>1045</v>
      </c>
      <c r="AI23" s="667">
        <v>165</v>
      </c>
      <c r="AJ23" s="631">
        <v>130</v>
      </c>
      <c r="AK23" s="646">
        <v>120</v>
      </c>
      <c r="AL23" s="660">
        <v>550</v>
      </c>
      <c r="AM23" s="631">
        <v>440</v>
      </c>
      <c r="AN23" s="646">
        <v>410</v>
      </c>
      <c r="AO23" s="660">
        <v>22</v>
      </c>
      <c r="AP23" s="631">
        <v>22</v>
      </c>
      <c r="AQ23" s="646">
        <v>21</v>
      </c>
      <c r="AR23" s="648"/>
      <c r="AS23" s="648"/>
    </row>
    <row r="24" spans="1:45" x14ac:dyDescent="0.25">
      <c r="A24" s="670" t="s">
        <v>194</v>
      </c>
      <c r="B24" s="637">
        <v>14.2</v>
      </c>
      <c r="C24" s="628">
        <v>14.1</v>
      </c>
      <c r="D24" s="629">
        <v>15.1</v>
      </c>
      <c r="E24" s="660">
        <v>315</v>
      </c>
      <c r="F24" s="631">
        <v>375</v>
      </c>
      <c r="G24" s="632">
        <v>340</v>
      </c>
      <c r="H24" s="637">
        <v>76.3</v>
      </c>
      <c r="I24" s="628">
        <v>76.400000000000006</v>
      </c>
      <c r="J24" s="629">
        <v>75.5</v>
      </c>
      <c r="K24" s="662">
        <v>0.44</v>
      </c>
      <c r="L24" s="635">
        <v>0.44</v>
      </c>
      <c r="M24" s="636">
        <v>0.45</v>
      </c>
      <c r="N24" s="660">
        <v>23</v>
      </c>
      <c r="O24" s="631">
        <v>25</v>
      </c>
      <c r="P24" s="632">
        <v>27.71</v>
      </c>
      <c r="Q24" s="637">
        <v>65.099999999999994</v>
      </c>
      <c r="R24" s="628">
        <v>65.8</v>
      </c>
      <c r="S24" s="629">
        <v>67.099999999999994</v>
      </c>
      <c r="T24" s="664">
        <v>7</v>
      </c>
      <c r="U24" s="628">
        <v>7</v>
      </c>
      <c r="V24" s="639">
        <v>7.75</v>
      </c>
      <c r="W24" s="664">
        <v>12</v>
      </c>
      <c r="X24" s="628">
        <v>14</v>
      </c>
      <c r="Y24" s="639">
        <v>13.5</v>
      </c>
      <c r="Z24" s="637">
        <v>10.199999999999999</v>
      </c>
      <c r="AA24" s="627">
        <v>10.5</v>
      </c>
      <c r="AB24" s="641">
        <v>12.4</v>
      </c>
      <c r="AC24" s="666">
        <v>12.4</v>
      </c>
      <c r="AD24" s="627">
        <v>12.6</v>
      </c>
      <c r="AE24" s="641">
        <v>15.5</v>
      </c>
      <c r="AF24" s="660">
        <v>2250</v>
      </c>
      <c r="AG24" s="631">
        <v>2160</v>
      </c>
      <c r="AH24" s="644">
        <v>1125</v>
      </c>
      <c r="AI24" s="667">
        <v>210</v>
      </c>
      <c r="AJ24" s="631">
        <v>205</v>
      </c>
      <c r="AK24" s="646">
        <v>200</v>
      </c>
      <c r="AL24" s="660">
        <v>610</v>
      </c>
      <c r="AM24" s="631">
        <v>600</v>
      </c>
      <c r="AN24" s="646">
        <v>570</v>
      </c>
      <c r="AO24" s="660">
        <v>26</v>
      </c>
      <c r="AP24" s="631">
        <v>25</v>
      </c>
      <c r="AQ24" s="646">
        <v>27</v>
      </c>
      <c r="AR24" s="648"/>
      <c r="AS24" s="648"/>
    </row>
    <row r="25" spans="1:45" x14ac:dyDescent="0.25">
      <c r="A25" s="670" t="s">
        <v>195</v>
      </c>
      <c r="B25" s="637">
        <v>13.9</v>
      </c>
      <c r="C25" s="628">
        <v>14</v>
      </c>
      <c r="D25" s="629"/>
      <c r="E25" s="660">
        <v>330</v>
      </c>
      <c r="F25" s="631">
        <v>395</v>
      </c>
      <c r="G25" s="632"/>
      <c r="H25" s="671">
        <v>77</v>
      </c>
      <c r="I25" s="628">
        <v>76.8</v>
      </c>
      <c r="J25" s="629"/>
      <c r="K25" s="662">
        <v>0.46</v>
      </c>
      <c r="L25" s="635">
        <v>0.48</v>
      </c>
      <c r="M25" s="636"/>
      <c r="N25" s="660">
        <v>36</v>
      </c>
      <c r="O25" s="631">
        <v>34</v>
      </c>
      <c r="P25" s="632"/>
      <c r="Q25" s="671">
        <v>67</v>
      </c>
      <c r="R25" s="628">
        <v>68.8</v>
      </c>
      <c r="S25" s="629"/>
      <c r="T25" s="664">
        <v>5</v>
      </c>
      <c r="U25" s="628">
        <v>5.25</v>
      </c>
      <c r="V25" s="639"/>
      <c r="W25" s="664">
        <v>7.5</v>
      </c>
      <c r="X25" s="628">
        <v>8.5</v>
      </c>
      <c r="Y25" s="639"/>
      <c r="Z25" s="637">
        <v>8.8000000000000007</v>
      </c>
      <c r="AA25" s="627">
        <v>9</v>
      </c>
      <c r="AB25" s="641"/>
      <c r="AC25" s="666">
        <v>11</v>
      </c>
      <c r="AD25" s="627">
        <v>11.6</v>
      </c>
      <c r="AE25" s="641"/>
      <c r="AF25" s="660">
        <v>2020</v>
      </c>
      <c r="AG25" s="631">
        <v>2170</v>
      </c>
      <c r="AH25" s="644"/>
      <c r="AI25" s="667">
        <v>145</v>
      </c>
      <c r="AJ25" s="631">
        <v>135</v>
      </c>
      <c r="AK25" s="646"/>
      <c r="AL25" s="660">
        <v>505</v>
      </c>
      <c r="AM25" s="631">
        <v>445</v>
      </c>
      <c r="AN25" s="646"/>
      <c r="AO25" s="660">
        <v>22</v>
      </c>
      <c r="AP25" s="631">
        <v>23</v>
      </c>
      <c r="AQ25" s="646"/>
      <c r="AR25" s="648"/>
      <c r="AS25" s="648"/>
    </row>
    <row r="26" spans="1:45" x14ac:dyDescent="0.25">
      <c r="A26" s="672" t="s">
        <v>196</v>
      </c>
      <c r="B26" s="637">
        <v>13.6</v>
      </c>
      <c r="C26" s="673"/>
      <c r="D26" s="629"/>
      <c r="E26" s="660">
        <v>270</v>
      </c>
      <c r="F26" s="674"/>
      <c r="G26" s="632"/>
      <c r="H26" s="637">
        <v>75.099999999999994</v>
      </c>
      <c r="I26" s="673"/>
      <c r="J26" s="629"/>
      <c r="K26" s="662">
        <v>0.46</v>
      </c>
      <c r="L26" s="675"/>
      <c r="M26" s="636"/>
      <c r="N26" s="660">
        <v>34</v>
      </c>
      <c r="O26" s="673"/>
      <c r="P26" s="632"/>
      <c r="Q26" s="637">
        <v>64.7</v>
      </c>
      <c r="R26" s="673"/>
      <c r="S26" s="629"/>
      <c r="T26" s="664">
        <v>5.25</v>
      </c>
      <c r="U26" s="676"/>
      <c r="V26" s="639"/>
      <c r="W26" s="664">
        <v>9.5</v>
      </c>
      <c r="X26" s="676"/>
      <c r="Y26" s="639"/>
      <c r="Z26" s="637">
        <v>10.5</v>
      </c>
      <c r="AA26" s="673"/>
      <c r="AB26" s="641"/>
      <c r="AC26" s="666">
        <v>13.6</v>
      </c>
      <c r="AD26" s="673"/>
      <c r="AE26" s="641"/>
      <c r="AF26" s="660">
        <v>2195</v>
      </c>
      <c r="AG26" s="677"/>
      <c r="AH26" s="644"/>
      <c r="AI26" s="667">
        <v>195</v>
      </c>
      <c r="AJ26" s="678"/>
      <c r="AK26" s="646"/>
      <c r="AL26" s="660">
        <v>590</v>
      </c>
      <c r="AM26" s="679"/>
      <c r="AN26" s="646"/>
      <c r="AO26" s="660">
        <v>25</v>
      </c>
      <c r="AP26" s="679"/>
      <c r="AQ26" s="646"/>
      <c r="AR26" s="648"/>
      <c r="AS26" s="648"/>
    </row>
    <row r="27" spans="1:45" x14ac:dyDescent="0.25">
      <c r="A27" s="680" t="s">
        <v>197</v>
      </c>
      <c r="B27" s="681"/>
      <c r="C27" s="682"/>
      <c r="D27" s="683">
        <v>14.5</v>
      </c>
      <c r="E27" s="684"/>
      <c r="F27" s="685"/>
      <c r="G27" s="686">
        <v>410</v>
      </c>
      <c r="H27" s="681"/>
      <c r="I27" s="682"/>
      <c r="J27" s="683">
        <v>76.3</v>
      </c>
      <c r="K27" s="687"/>
      <c r="L27" s="688"/>
      <c r="M27" s="689">
        <v>0.46</v>
      </c>
      <c r="N27" s="690"/>
      <c r="O27" s="682"/>
      <c r="P27" s="686">
        <v>38.841999999999999</v>
      </c>
      <c r="Q27" s="681"/>
      <c r="R27" s="682"/>
      <c r="S27" s="683">
        <v>67.900000000000006</v>
      </c>
      <c r="T27" s="691"/>
      <c r="U27" s="692"/>
      <c r="V27" s="693">
        <v>4.75</v>
      </c>
      <c r="W27" s="691"/>
      <c r="X27" s="692"/>
      <c r="Y27" s="693">
        <v>7.5</v>
      </c>
      <c r="Z27" s="681"/>
      <c r="AA27" s="682"/>
      <c r="AB27" s="683">
        <v>8.6999999999999993</v>
      </c>
      <c r="AC27" s="690"/>
      <c r="AD27" s="682"/>
      <c r="AE27" s="683">
        <v>10.1</v>
      </c>
      <c r="AF27" s="684"/>
      <c r="AG27" s="694"/>
      <c r="AH27" s="686">
        <v>1090</v>
      </c>
      <c r="AI27" s="695"/>
      <c r="AJ27" s="696"/>
      <c r="AK27" s="697">
        <v>120</v>
      </c>
      <c r="AL27" s="698"/>
      <c r="AM27" s="699"/>
      <c r="AN27" s="697">
        <v>380</v>
      </c>
      <c r="AO27" s="698"/>
      <c r="AP27" s="699"/>
      <c r="AQ27" s="697">
        <v>22</v>
      </c>
      <c r="AR27" s="648"/>
      <c r="AS27" s="648"/>
    </row>
    <row r="29" spans="1:45" ht="21.75" thickBot="1" x14ac:dyDescent="0.4">
      <c r="A29" s="700" t="s">
        <v>198</v>
      </c>
      <c r="B29" s="622"/>
      <c r="C29" s="622"/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622"/>
      <c r="AI29" s="622"/>
      <c r="AJ29" s="622"/>
      <c r="AK29" s="622"/>
      <c r="AL29" s="622"/>
      <c r="AM29" s="622"/>
      <c r="AN29" s="622"/>
      <c r="AO29" s="622"/>
      <c r="AP29" s="622"/>
      <c r="AQ29" s="622"/>
    </row>
    <row r="30" spans="1:45" ht="15.75" x14ac:dyDescent="0.25">
      <c r="A30" s="790" t="s">
        <v>114</v>
      </c>
      <c r="B30" s="793" t="s">
        <v>115</v>
      </c>
      <c r="C30" s="793"/>
      <c r="D30" s="793"/>
      <c r="E30" s="793"/>
      <c r="F30" s="793"/>
      <c r="G30" s="794"/>
      <c r="H30" s="793" t="s">
        <v>116</v>
      </c>
      <c r="I30" s="793"/>
      <c r="J30" s="793"/>
      <c r="K30" s="793"/>
      <c r="L30" s="793"/>
      <c r="M30" s="793"/>
      <c r="N30" s="793"/>
      <c r="O30" s="793"/>
      <c r="P30" s="794"/>
      <c r="Q30" s="793" t="s">
        <v>117</v>
      </c>
      <c r="R30" s="793"/>
      <c r="S30" s="793"/>
      <c r="T30" s="793"/>
      <c r="U30" s="793"/>
      <c r="V30" s="793"/>
      <c r="W30" s="793"/>
      <c r="X30" s="793"/>
      <c r="Y30" s="794"/>
      <c r="Z30" s="793" t="s">
        <v>190</v>
      </c>
      <c r="AA30" s="793"/>
      <c r="AB30" s="793"/>
      <c r="AC30" s="793"/>
      <c r="AD30" s="793"/>
      <c r="AE30" s="793"/>
      <c r="AF30" s="793"/>
      <c r="AG30" s="793"/>
      <c r="AH30" s="794"/>
      <c r="AI30" s="793" t="s">
        <v>119</v>
      </c>
      <c r="AJ30" s="793"/>
      <c r="AK30" s="793"/>
      <c r="AL30" s="793"/>
      <c r="AM30" s="793"/>
      <c r="AN30" s="793"/>
      <c r="AO30" s="793"/>
      <c r="AP30" s="793"/>
      <c r="AQ30" s="793"/>
    </row>
    <row r="31" spans="1:45" ht="15.75" x14ac:dyDescent="0.25">
      <c r="A31" s="791"/>
      <c r="B31" s="795" t="s">
        <v>120</v>
      </c>
      <c r="C31" s="795"/>
      <c r="D31" s="797"/>
      <c r="E31" s="795" t="s">
        <v>121</v>
      </c>
      <c r="F31" s="795"/>
      <c r="G31" s="796"/>
      <c r="H31" s="795" t="s">
        <v>122</v>
      </c>
      <c r="I31" s="795"/>
      <c r="J31" s="797"/>
      <c r="K31" s="798" t="s">
        <v>123</v>
      </c>
      <c r="L31" s="795"/>
      <c r="M31" s="797"/>
      <c r="N31" s="795" t="s">
        <v>124</v>
      </c>
      <c r="O31" s="795"/>
      <c r="P31" s="796"/>
      <c r="Q31" s="795" t="s">
        <v>125</v>
      </c>
      <c r="R31" s="795"/>
      <c r="S31" s="797"/>
      <c r="T31" s="798" t="s">
        <v>126</v>
      </c>
      <c r="U31" s="795"/>
      <c r="V31" s="797"/>
      <c r="W31" s="795" t="s">
        <v>127</v>
      </c>
      <c r="X31" s="795"/>
      <c r="Y31" s="796"/>
      <c r="Z31" s="795" t="s">
        <v>128</v>
      </c>
      <c r="AA31" s="795"/>
      <c r="AB31" s="797"/>
      <c r="AC31" s="798" t="s">
        <v>129</v>
      </c>
      <c r="AD31" s="795"/>
      <c r="AE31" s="797"/>
      <c r="AF31" s="795" t="s">
        <v>130</v>
      </c>
      <c r="AG31" s="795"/>
      <c r="AH31" s="796"/>
      <c r="AI31" s="795" t="s">
        <v>131</v>
      </c>
      <c r="AJ31" s="795"/>
      <c r="AK31" s="797"/>
      <c r="AL31" s="798" t="s">
        <v>132</v>
      </c>
      <c r="AM31" s="795"/>
      <c r="AN31" s="797"/>
      <c r="AO31" s="795" t="s">
        <v>133</v>
      </c>
      <c r="AP31" s="795"/>
      <c r="AQ31" s="795"/>
    </row>
    <row r="32" spans="1:45" ht="15.75" thickBot="1" x14ac:dyDescent="0.3">
      <c r="A32" s="792"/>
      <c r="B32" s="623">
        <v>2012</v>
      </c>
      <c r="C32" s="623">
        <v>2013</v>
      </c>
      <c r="D32" s="624">
        <v>2014</v>
      </c>
      <c r="E32" s="623">
        <v>2012</v>
      </c>
      <c r="F32" s="623">
        <v>2013</v>
      </c>
      <c r="G32" s="623">
        <v>2014</v>
      </c>
      <c r="H32" s="625">
        <v>2012</v>
      </c>
      <c r="I32" s="623">
        <v>2013</v>
      </c>
      <c r="J32" s="624">
        <v>2014</v>
      </c>
      <c r="K32" s="623">
        <v>2012</v>
      </c>
      <c r="L32" s="623">
        <v>2013</v>
      </c>
      <c r="M32" s="624">
        <v>204</v>
      </c>
      <c r="N32" s="623">
        <v>2012</v>
      </c>
      <c r="O32" s="623">
        <v>2013</v>
      </c>
      <c r="P32" s="623">
        <v>2014</v>
      </c>
      <c r="Q32" s="625">
        <v>2012</v>
      </c>
      <c r="R32" s="623">
        <v>2013</v>
      </c>
      <c r="S32" s="624">
        <v>2014</v>
      </c>
      <c r="T32" s="623">
        <v>2012</v>
      </c>
      <c r="U32" s="623">
        <v>2013</v>
      </c>
      <c r="V32" s="624">
        <v>2014</v>
      </c>
      <c r="W32" s="623">
        <v>2012</v>
      </c>
      <c r="X32" s="623">
        <v>2013</v>
      </c>
      <c r="Y32" s="623">
        <v>2014</v>
      </c>
      <c r="Z32" s="625">
        <v>2012</v>
      </c>
      <c r="AA32" s="623">
        <v>2013</v>
      </c>
      <c r="AB32" s="624">
        <v>2014</v>
      </c>
      <c r="AC32" s="623">
        <v>2012</v>
      </c>
      <c r="AD32" s="623">
        <v>2013</v>
      </c>
      <c r="AE32" s="624">
        <v>2014</v>
      </c>
      <c r="AF32" s="623">
        <v>2012</v>
      </c>
      <c r="AG32" s="623">
        <v>2013</v>
      </c>
      <c r="AH32" s="623">
        <v>2014</v>
      </c>
      <c r="AI32" s="625">
        <v>2012</v>
      </c>
      <c r="AJ32" s="623">
        <v>2013</v>
      </c>
      <c r="AK32" s="624">
        <v>2014</v>
      </c>
      <c r="AL32" s="623">
        <v>2012</v>
      </c>
      <c r="AM32" s="623">
        <v>2013</v>
      </c>
      <c r="AN32" s="624">
        <v>2014</v>
      </c>
      <c r="AO32" s="623">
        <v>2012</v>
      </c>
      <c r="AP32" s="623">
        <v>2013</v>
      </c>
      <c r="AQ32" s="624">
        <v>2014</v>
      </c>
    </row>
    <row r="33" spans="1:45" x14ac:dyDescent="0.25">
      <c r="A33" s="626" t="s">
        <v>199</v>
      </c>
      <c r="B33" s="627">
        <v>14.9</v>
      </c>
      <c r="C33" s="628">
        <v>13.4</v>
      </c>
      <c r="D33" s="629">
        <v>15</v>
      </c>
      <c r="E33" s="630">
        <v>475</v>
      </c>
      <c r="F33" s="631">
        <v>490</v>
      </c>
      <c r="G33" s="632">
        <v>455</v>
      </c>
      <c r="H33" s="633">
        <v>76.7</v>
      </c>
      <c r="I33" s="628">
        <v>77</v>
      </c>
      <c r="J33" s="629">
        <v>76.8</v>
      </c>
      <c r="K33" s="634">
        <v>0.4</v>
      </c>
      <c r="L33" s="635">
        <v>0.4</v>
      </c>
      <c r="M33" s="636">
        <v>0.38</v>
      </c>
      <c r="N33" s="638">
        <v>6.9</v>
      </c>
      <c r="O33" s="628">
        <v>7.7</v>
      </c>
      <c r="P33" s="629">
        <v>6</v>
      </c>
      <c r="Q33" s="637">
        <v>66.8</v>
      </c>
      <c r="R33" s="628">
        <v>68.2</v>
      </c>
      <c r="S33" s="629">
        <v>64.8</v>
      </c>
      <c r="T33" s="638">
        <v>11</v>
      </c>
      <c r="U33" s="628">
        <v>8</v>
      </c>
      <c r="V33" s="629">
        <v>7.5</v>
      </c>
      <c r="W33" s="638">
        <v>23</v>
      </c>
      <c r="X33" s="628">
        <v>12</v>
      </c>
      <c r="Y33" s="639">
        <v>11</v>
      </c>
      <c r="Z33" s="640">
        <v>4.5</v>
      </c>
      <c r="AA33" s="627">
        <v>3.9</v>
      </c>
      <c r="AB33" s="641">
        <v>4.9000000000000004</v>
      </c>
      <c r="AC33" s="642">
        <v>11.5</v>
      </c>
      <c r="AD33" s="627">
        <v>7.3</v>
      </c>
      <c r="AE33" s="641">
        <v>13.2</v>
      </c>
      <c r="AF33" s="643">
        <v>1090</v>
      </c>
      <c r="AG33" s="631">
        <v>1060</v>
      </c>
      <c r="AH33" s="644">
        <v>980</v>
      </c>
      <c r="AI33" s="645"/>
      <c r="AJ33" s="631">
        <v>85</v>
      </c>
      <c r="AK33" s="646">
        <v>157</v>
      </c>
      <c r="AL33" s="647"/>
      <c r="AM33" s="631">
        <v>350</v>
      </c>
      <c r="AN33" s="646">
        <v>517</v>
      </c>
      <c r="AO33" s="647"/>
      <c r="AP33" s="628">
        <v>19</v>
      </c>
      <c r="AQ33" s="701">
        <v>24</v>
      </c>
      <c r="AR33" s="648"/>
      <c r="AS33" s="648"/>
    </row>
    <row r="34" spans="1:45" ht="15.75" thickBot="1" x14ac:dyDescent="0.3">
      <c r="A34" s="649" t="s">
        <v>135</v>
      </c>
      <c r="B34" s="650">
        <f t="shared" ref="B34:AQ34" si="2">AVERAGE(B35:B39)</f>
        <v>14.975</v>
      </c>
      <c r="C34" s="650">
        <f t="shared" si="2"/>
        <v>13.6</v>
      </c>
      <c r="D34" s="650">
        <f t="shared" si="2"/>
        <v>14.375</v>
      </c>
      <c r="E34" s="651">
        <f t="shared" si="2"/>
        <v>437.5</v>
      </c>
      <c r="F34" s="652">
        <f t="shared" si="2"/>
        <v>487.5</v>
      </c>
      <c r="G34" s="650">
        <f t="shared" si="2"/>
        <v>427.5</v>
      </c>
      <c r="H34" s="653">
        <f t="shared" si="2"/>
        <v>74.974999999999994</v>
      </c>
      <c r="I34" s="650">
        <f t="shared" si="2"/>
        <v>75.875</v>
      </c>
      <c r="J34" s="650">
        <f t="shared" si="2"/>
        <v>75.475000000000009</v>
      </c>
      <c r="K34" s="654">
        <f t="shared" si="2"/>
        <v>0.42499999999999999</v>
      </c>
      <c r="L34" s="655">
        <f t="shared" si="2"/>
        <v>0.45250000000000001</v>
      </c>
      <c r="M34" s="655">
        <f t="shared" si="2"/>
        <v>0.41249999999999998</v>
      </c>
      <c r="N34" s="656">
        <f t="shared" si="2"/>
        <v>7.4749999999999996</v>
      </c>
      <c r="O34" s="650">
        <f t="shared" si="2"/>
        <v>8.2749999999999986</v>
      </c>
      <c r="P34" s="650">
        <f t="shared" si="2"/>
        <v>6.4749999999999996</v>
      </c>
      <c r="Q34" s="653">
        <f t="shared" si="2"/>
        <v>67.474999999999994</v>
      </c>
      <c r="R34" s="650">
        <f t="shared" si="2"/>
        <v>68.449999999999989</v>
      </c>
      <c r="S34" s="650">
        <f t="shared" si="2"/>
        <v>64.300000000000011</v>
      </c>
      <c r="T34" s="656">
        <f t="shared" si="2"/>
        <v>8.4375</v>
      </c>
      <c r="U34" s="650">
        <f t="shared" si="2"/>
        <v>6.5625</v>
      </c>
      <c r="V34" s="650">
        <f t="shared" si="2"/>
        <v>6.25</v>
      </c>
      <c r="W34" s="656">
        <f t="shared" si="2"/>
        <v>20</v>
      </c>
      <c r="X34" s="650">
        <f t="shared" si="2"/>
        <v>14.375</v>
      </c>
      <c r="Y34" s="650">
        <f t="shared" si="2"/>
        <v>9.375</v>
      </c>
      <c r="Z34" s="653">
        <f t="shared" si="2"/>
        <v>3.7499999999999996</v>
      </c>
      <c r="AA34" s="650">
        <f t="shared" si="2"/>
        <v>3.625</v>
      </c>
      <c r="AB34" s="650">
        <f t="shared" si="2"/>
        <v>4.375</v>
      </c>
      <c r="AC34" s="656">
        <f t="shared" si="2"/>
        <v>9.5250000000000004</v>
      </c>
      <c r="AD34" s="650">
        <f t="shared" si="2"/>
        <v>7.4249999999999998</v>
      </c>
      <c r="AE34" s="650">
        <f t="shared" si="2"/>
        <v>11.9</v>
      </c>
      <c r="AF34" s="651">
        <f t="shared" si="2"/>
        <v>1167.5</v>
      </c>
      <c r="AG34" s="652">
        <f t="shared" si="2"/>
        <v>1102.5</v>
      </c>
      <c r="AH34" s="652">
        <f t="shared" si="2"/>
        <v>997.5</v>
      </c>
      <c r="AI34" s="657" t="e">
        <f t="shared" si="2"/>
        <v>#DIV/0!</v>
      </c>
      <c r="AJ34" s="652">
        <f t="shared" si="2"/>
        <v>87</v>
      </c>
      <c r="AK34" s="652">
        <f t="shared" si="2"/>
        <v>135</v>
      </c>
      <c r="AL34" s="651" t="e">
        <f t="shared" si="2"/>
        <v>#DIV/0!</v>
      </c>
      <c r="AM34" s="652">
        <f t="shared" si="2"/>
        <v>349.5</v>
      </c>
      <c r="AN34" s="652">
        <f t="shared" si="2"/>
        <v>482</v>
      </c>
      <c r="AO34" s="651" t="e">
        <f t="shared" si="2"/>
        <v>#DIV/0!</v>
      </c>
      <c r="AP34" s="650">
        <f t="shared" si="2"/>
        <v>18.975000000000001</v>
      </c>
      <c r="AQ34" s="650">
        <f t="shared" si="2"/>
        <v>22.024999999999999</v>
      </c>
      <c r="AR34" s="648"/>
      <c r="AS34" s="648"/>
    </row>
    <row r="35" spans="1:45" s="622" customFormat="1" x14ac:dyDescent="0.25">
      <c r="A35" s="702" t="s">
        <v>136</v>
      </c>
      <c r="B35" s="637">
        <v>14.6</v>
      </c>
      <c r="C35" s="628">
        <v>13.2</v>
      </c>
      <c r="D35" s="659"/>
      <c r="E35" s="660">
        <v>410</v>
      </c>
      <c r="F35" s="631">
        <v>475</v>
      </c>
      <c r="G35" s="661"/>
      <c r="H35" s="637">
        <v>75</v>
      </c>
      <c r="I35" s="628">
        <v>75.8</v>
      </c>
      <c r="J35" s="659"/>
      <c r="K35" s="662">
        <v>0.42</v>
      </c>
      <c r="L35" s="635">
        <v>0.44</v>
      </c>
      <c r="M35" s="663"/>
      <c r="N35" s="703">
        <v>8</v>
      </c>
      <c r="O35" s="704">
        <v>8.6</v>
      </c>
      <c r="P35" s="659"/>
      <c r="Q35" s="637">
        <v>66.599999999999994</v>
      </c>
      <c r="R35" s="628">
        <v>68.099999999999994</v>
      </c>
      <c r="S35" s="659"/>
      <c r="T35" s="664">
        <v>8</v>
      </c>
      <c r="U35" s="628">
        <v>4.25</v>
      </c>
      <c r="V35" s="665"/>
      <c r="W35" s="664">
        <v>11</v>
      </c>
      <c r="X35" s="628">
        <v>11</v>
      </c>
      <c r="Y35" s="639"/>
      <c r="Z35" s="637">
        <v>3.5</v>
      </c>
      <c r="AA35" s="627">
        <v>3.5</v>
      </c>
      <c r="AB35" s="641"/>
      <c r="AC35" s="666">
        <v>8.9</v>
      </c>
      <c r="AD35" s="627">
        <v>6.4</v>
      </c>
      <c r="AE35" s="641"/>
      <c r="AF35" s="660">
        <v>1165</v>
      </c>
      <c r="AG35" s="631">
        <v>1075</v>
      </c>
      <c r="AH35" s="644"/>
      <c r="AI35" s="667"/>
      <c r="AJ35" s="631">
        <v>69</v>
      </c>
      <c r="AK35" s="668"/>
      <c r="AL35" s="660"/>
      <c r="AM35" s="631">
        <v>325</v>
      </c>
      <c r="AN35" s="668"/>
      <c r="AO35" s="660"/>
      <c r="AP35" s="628">
        <v>16.3</v>
      </c>
      <c r="AQ35" s="705"/>
      <c r="AR35" s="669"/>
      <c r="AS35" s="669"/>
    </row>
    <row r="36" spans="1:45" x14ac:dyDescent="0.25">
      <c r="A36" s="706" t="s">
        <v>40</v>
      </c>
      <c r="B36" s="637">
        <v>14.9</v>
      </c>
      <c r="C36" s="628">
        <v>13.5</v>
      </c>
      <c r="D36" s="629">
        <v>14.5</v>
      </c>
      <c r="E36" s="660">
        <v>410</v>
      </c>
      <c r="F36" s="631">
        <v>470</v>
      </c>
      <c r="G36" s="632">
        <v>410</v>
      </c>
      <c r="H36" s="637">
        <v>75</v>
      </c>
      <c r="I36" s="628">
        <v>76.2</v>
      </c>
      <c r="J36" s="629">
        <v>76</v>
      </c>
      <c r="K36" s="662">
        <v>0.41</v>
      </c>
      <c r="L36" s="635">
        <v>0.44</v>
      </c>
      <c r="M36" s="636">
        <v>0.39</v>
      </c>
      <c r="N36" s="703">
        <v>7.4</v>
      </c>
      <c r="O36" s="704">
        <v>8.1999999999999993</v>
      </c>
      <c r="P36" s="629">
        <v>6.1</v>
      </c>
      <c r="Q36" s="637">
        <v>67.3</v>
      </c>
      <c r="R36" s="628">
        <v>68.3</v>
      </c>
      <c r="S36" s="629">
        <v>63.2</v>
      </c>
      <c r="T36" s="664">
        <v>9</v>
      </c>
      <c r="U36" s="628">
        <v>7.75</v>
      </c>
      <c r="V36" s="639">
        <v>5.75</v>
      </c>
      <c r="W36" s="664">
        <v>24.5</v>
      </c>
      <c r="X36" s="628">
        <v>11</v>
      </c>
      <c r="Y36" s="639">
        <v>8</v>
      </c>
      <c r="Z36" s="637">
        <v>4.3</v>
      </c>
      <c r="AA36" s="627">
        <v>3.6</v>
      </c>
      <c r="AB36" s="641">
        <v>4.2</v>
      </c>
      <c r="AC36" s="666">
        <v>10.9</v>
      </c>
      <c r="AD36" s="627">
        <v>8.3000000000000007</v>
      </c>
      <c r="AE36" s="641">
        <v>11.6</v>
      </c>
      <c r="AF36" s="660">
        <v>1195</v>
      </c>
      <c r="AG36" s="631">
        <v>1130</v>
      </c>
      <c r="AH36" s="644">
        <v>1010</v>
      </c>
      <c r="AI36" s="667"/>
      <c r="AJ36" s="631">
        <v>99</v>
      </c>
      <c r="AK36" s="646">
        <v>146</v>
      </c>
      <c r="AL36" s="660"/>
      <c r="AM36" s="631">
        <v>353</v>
      </c>
      <c r="AN36" s="646">
        <v>486</v>
      </c>
      <c r="AO36" s="660"/>
      <c r="AP36" s="628">
        <v>21.3</v>
      </c>
      <c r="AQ36" s="705">
        <v>23.7</v>
      </c>
      <c r="AR36" s="648"/>
      <c r="AS36" s="648"/>
    </row>
    <row r="37" spans="1:45" x14ac:dyDescent="0.25">
      <c r="A37" s="706" t="s">
        <v>191</v>
      </c>
      <c r="B37" s="637">
        <v>15.4</v>
      </c>
      <c r="C37" s="628">
        <v>14.1</v>
      </c>
      <c r="D37" s="629">
        <v>14.9</v>
      </c>
      <c r="E37" s="660">
        <v>435</v>
      </c>
      <c r="F37" s="631">
        <v>465</v>
      </c>
      <c r="G37" s="632">
        <v>410</v>
      </c>
      <c r="H37" s="637">
        <v>75.099999999999994</v>
      </c>
      <c r="I37" s="628">
        <v>75.900000000000006</v>
      </c>
      <c r="J37" s="629">
        <v>75.900000000000006</v>
      </c>
      <c r="K37" s="662">
        <v>0.43</v>
      </c>
      <c r="L37" s="635">
        <v>0.46</v>
      </c>
      <c r="M37" s="636">
        <v>0.41</v>
      </c>
      <c r="N37" s="703">
        <v>7.1</v>
      </c>
      <c r="O37" s="704">
        <v>7.9</v>
      </c>
      <c r="P37" s="629">
        <v>6.3</v>
      </c>
      <c r="Q37" s="637">
        <v>68.3</v>
      </c>
      <c r="R37" s="628">
        <v>68.8</v>
      </c>
      <c r="S37" s="629">
        <v>65.599999999999994</v>
      </c>
      <c r="T37" s="664">
        <v>10.25</v>
      </c>
      <c r="U37" s="628">
        <v>8.25</v>
      </c>
      <c r="V37" s="639">
        <v>6.5</v>
      </c>
      <c r="W37" s="664">
        <v>29</v>
      </c>
      <c r="X37" s="628">
        <v>22.5</v>
      </c>
      <c r="Y37" s="639">
        <v>11.5</v>
      </c>
      <c r="Z37" s="637">
        <v>4.0999999999999996</v>
      </c>
      <c r="AA37" s="627">
        <v>4.2</v>
      </c>
      <c r="AB37" s="641">
        <v>4.5</v>
      </c>
      <c r="AC37" s="666">
        <v>9.8000000000000007</v>
      </c>
      <c r="AD37" s="627">
        <v>8.8000000000000007</v>
      </c>
      <c r="AE37" s="641">
        <v>11.6</v>
      </c>
      <c r="AF37" s="660">
        <v>1130</v>
      </c>
      <c r="AG37" s="631">
        <v>1115</v>
      </c>
      <c r="AH37" s="644">
        <v>990</v>
      </c>
      <c r="AI37" s="667"/>
      <c r="AJ37" s="631">
        <v>106</v>
      </c>
      <c r="AK37" s="646">
        <v>150</v>
      </c>
      <c r="AL37" s="660"/>
      <c r="AM37" s="631">
        <v>420</v>
      </c>
      <c r="AN37" s="646">
        <v>502</v>
      </c>
      <c r="AO37" s="660"/>
      <c r="AP37" s="628">
        <v>19.8</v>
      </c>
      <c r="AQ37" s="705">
        <v>23.7</v>
      </c>
      <c r="AR37" s="648"/>
      <c r="AS37" s="648"/>
    </row>
    <row r="38" spans="1:45" x14ac:dyDescent="0.25">
      <c r="A38" s="706" t="s">
        <v>200</v>
      </c>
      <c r="B38" s="671">
        <v>15</v>
      </c>
      <c r="C38" s="628">
        <v>13.6</v>
      </c>
      <c r="D38" s="629">
        <v>14</v>
      </c>
      <c r="E38" s="660">
        <v>495</v>
      </c>
      <c r="F38" s="631">
        <v>540</v>
      </c>
      <c r="G38" s="632">
        <v>475</v>
      </c>
      <c r="H38" s="671">
        <v>74.8</v>
      </c>
      <c r="I38" s="628">
        <v>75.599999999999994</v>
      </c>
      <c r="J38" s="629">
        <v>74.7</v>
      </c>
      <c r="K38" s="662">
        <v>0.44</v>
      </c>
      <c r="L38" s="635">
        <v>0.47</v>
      </c>
      <c r="M38" s="636">
        <v>0.43</v>
      </c>
      <c r="N38" s="703">
        <v>7.4</v>
      </c>
      <c r="O38" s="704">
        <v>8.4</v>
      </c>
      <c r="P38" s="629">
        <v>6.9</v>
      </c>
      <c r="Q38" s="671">
        <v>67.7</v>
      </c>
      <c r="R38" s="628">
        <v>68.599999999999994</v>
      </c>
      <c r="S38" s="629">
        <v>64</v>
      </c>
      <c r="T38" s="664">
        <v>6.5</v>
      </c>
      <c r="U38" s="628">
        <v>6</v>
      </c>
      <c r="V38" s="639">
        <v>5.5</v>
      </c>
      <c r="W38" s="664">
        <v>15.5</v>
      </c>
      <c r="X38" s="628">
        <v>13</v>
      </c>
      <c r="Y38" s="639">
        <v>7.5</v>
      </c>
      <c r="Z38" s="637">
        <v>3.1</v>
      </c>
      <c r="AA38" s="627">
        <v>3.2</v>
      </c>
      <c r="AB38" s="641">
        <v>3.4</v>
      </c>
      <c r="AC38" s="666">
        <v>8.5</v>
      </c>
      <c r="AD38" s="627">
        <v>6.2</v>
      </c>
      <c r="AE38" s="641">
        <v>9</v>
      </c>
      <c r="AF38" s="660">
        <v>1180</v>
      </c>
      <c r="AG38" s="631">
        <v>1090</v>
      </c>
      <c r="AH38" s="644">
        <v>1030</v>
      </c>
      <c r="AI38" s="667"/>
      <c r="AJ38" s="631">
        <v>74</v>
      </c>
      <c r="AK38" s="646">
        <v>109</v>
      </c>
      <c r="AL38" s="660"/>
      <c r="AM38" s="631">
        <v>300</v>
      </c>
      <c r="AN38" s="646">
        <v>423</v>
      </c>
      <c r="AO38" s="660"/>
      <c r="AP38" s="628">
        <v>18.5</v>
      </c>
      <c r="AQ38" s="705">
        <v>20.2</v>
      </c>
      <c r="AR38" s="648"/>
      <c r="AS38" s="648"/>
    </row>
    <row r="39" spans="1:45" x14ac:dyDescent="0.25">
      <c r="A39" s="707" t="s">
        <v>201</v>
      </c>
      <c r="B39" s="681"/>
      <c r="C39" s="682"/>
      <c r="D39" s="683">
        <v>14.1</v>
      </c>
      <c r="E39" s="684"/>
      <c r="F39" s="685"/>
      <c r="G39" s="686">
        <v>415</v>
      </c>
      <c r="H39" s="681"/>
      <c r="I39" s="682"/>
      <c r="J39" s="683">
        <v>75.3</v>
      </c>
      <c r="K39" s="687"/>
      <c r="L39" s="688"/>
      <c r="M39" s="689">
        <v>0.42</v>
      </c>
      <c r="N39" s="690"/>
      <c r="O39" s="682"/>
      <c r="P39" s="683">
        <v>6.6</v>
      </c>
      <c r="Q39" s="681"/>
      <c r="R39" s="682"/>
      <c r="S39" s="683">
        <v>64.400000000000006</v>
      </c>
      <c r="T39" s="691"/>
      <c r="U39" s="692"/>
      <c r="V39" s="693">
        <v>7.25</v>
      </c>
      <c r="W39" s="691"/>
      <c r="X39" s="692"/>
      <c r="Y39" s="693">
        <v>10.5</v>
      </c>
      <c r="Z39" s="681"/>
      <c r="AA39" s="682"/>
      <c r="AB39" s="683">
        <v>5.4</v>
      </c>
      <c r="AC39" s="690"/>
      <c r="AD39" s="682"/>
      <c r="AE39" s="683">
        <v>15.4</v>
      </c>
      <c r="AF39" s="684"/>
      <c r="AG39" s="694"/>
      <c r="AH39" s="686">
        <v>960</v>
      </c>
      <c r="AI39" s="695"/>
      <c r="AJ39" s="696"/>
      <c r="AK39" s="697">
        <v>135</v>
      </c>
      <c r="AL39" s="698"/>
      <c r="AM39" s="699"/>
      <c r="AN39" s="697">
        <v>517</v>
      </c>
      <c r="AO39" s="698"/>
      <c r="AP39" s="699"/>
      <c r="AQ39" s="708">
        <v>20.5</v>
      </c>
      <c r="AR39" s="648"/>
      <c r="AS39" s="648"/>
    </row>
    <row r="41" spans="1:45" ht="21.75" thickBot="1" x14ac:dyDescent="0.4">
      <c r="A41" s="700" t="s">
        <v>202</v>
      </c>
      <c r="B41" s="622"/>
      <c r="C41" s="622"/>
      <c r="D41" s="622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2"/>
    </row>
    <row r="42" spans="1:45" ht="15.75" x14ac:dyDescent="0.25">
      <c r="A42" s="790" t="s">
        <v>114</v>
      </c>
      <c r="B42" s="793" t="s">
        <v>115</v>
      </c>
      <c r="C42" s="793"/>
      <c r="D42" s="793"/>
      <c r="E42" s="793"/>
      <c r="F42" s="793"/>
      <c r="G42" s="794"/>
      <c r="H42" s="793" t="s">
        <v>116</v>
      </c>
      <c r="I42" s="793"/>
      <c r="J42" s="793"/>
      <c r="K42" s="793"/>
      <c r="L42" s="793"/>
      <c r="M42" s="793"/>
      <c r="N42" s="793"/>
      <c r="O42" s="793"/>
      <c r="P42" s="794"/>
      <c r="Q42" s="793" t="s">
        <v>117</v>
      </c>
      <c r="R42" s="793"/>
      <c r="S42" s="793"/>
      <c r="T42" s="793"/>
      <c r="U42" s="793"/>
      <c r="V42" s="793"/>
      <c r="W42" s="793"/>
      <c r="X42" s="793"/>
      <c r="Y42" s="794"/>
      <c r="Z42" s="793" t="s">
        <v>190</v>
      </c>
      <c r="AA42" s="793"/>
      <c r="AB42" s="793"/>
      <c r="AC42" s="793"/>
      <c r="AD42" s="793"/>
      <c r="AE42" s="793"/>
      <c r="AF42" s="793"/>
      <c r="AG42" s="793"/>
      <c r="AH42" s="794"/>
      <c r="AI42" s="793" t="s">
        <v>119</v>
      </c>
      <c r="AJ42" s="793"/>
      <c r="AK42" s="793"/>
      <c r="AL42" s="793"/>
      <c r="AM42" s="793"/>
      <c r="AN42" s="793"/>
      <c r="AO42" s="793"/>
      <c r="AP42" s="793"/>
      <c r="AQ42" s="793"/>
    </row>
    <row r="43" spans="1:45" ht="15.75" x14ac:dyDescent="0.25">
      <c r="A43" s="791"/>
      <c r="B43" s="795" t="s">
        <v>120</v>
      </c>
      <c r="C43" s="795"/>
      <c r="D43" s="797"/>
      <c r="E43" s="795" t="s">
        <v>121</v>
      </c>
      <c r="F43" s="795"/>
      <c r="G43" s="796"/>
      <c r="H43" s="795" t="s">
        <v>122</v>
      </c>
      <c r="I43" s="795"/>
      <c r="J43" s="797"/>
      <c r="K43" s="798" t="s">
        <v>123</v>
      </c>
      <c r="L43" s="795"/>
      <c r="M43" s="797"/>
      <c r="N43" s="795" t="s">
        <v>124</v>
      </c>
      <c r="O43" s="795"/>
      <c r="P43" s="796"/>
      <c r="Q43" s="795" t="s">
        <v>125</v>
      </c>
      <c r="R43" s="795"/>
      <c r="S43" s="797"/>
      <c r="T43" s="798" t="s">
        <v>126</v>
      </c>
      <c r="U43" s="795"/>
      <c r="V43" s="797"/>
      <c r="W43" s="795" t="s">
        <v>127</v>
      </c>
      <c r="X43" s="795"/>
      <c r="Y43" s="796"/>
      <c r="Z43" s="795" t="s">
        <v>128</v>
      </c>
      <c r="AA43" s="795"/>
      <c r="AB43" s="797"/>
      <c r="AC43" s="798" t="s">
        <v>129</v>
      </c>
      <c r="AD43" s="795"/>
      <c r="AE43" s="797"/>
      <c r="AF43" s="795" t="s">
        <v>130</v>
      </c>
      <c r="AG43" s="795"/>
      <c r="AH43" s="796"/>
      <c r="AI43" s="795" t="s">
        <v>131</v>
      </c>
      <c r="AJ43" s="795"/>
      <c r="AK43" s="797"/>
      <c r="AL43" s="798" t="s">
        <v>132</v>
      </c>
      <c r="AM43" s="795"/>
      <c r="AN43" s="797"/>
      <c r="AO43" s="795" t="s">
        <v>133</v>
      </c>
      <c r="AP43" s="795"/>
      <c r="AQ43" s="795"/>
    </row>
    <row r="44" spans="1:45" ht="15.75" thickBot="1" x14ac:dyDescent="0.3">
      <c r="A44" s="792"/>
      <c r="B44" s="623">
        <v>2012</v>
      </c>
      <c r="C44" s="623">
        <v>2013</v>
      </c>
      <c r="D44" s="624">
        <v>2014</v>
      </c>
      <c r="E44" s="623">
        <v>2012</v>
      </c>
      <c r="F44" s="623">
        <v>2013</v>
      </c>
      <c r="G44" s="623">
        <v>2014</v>
      </c>
      <c r="H44" s="625">
        <v>2012</v>
      </c>
      <c r="I44" s="623">
        <v>2013</v>
      </c>
      <c r="J44" s="624">
        <v>2014</v>
      </c>
      <c r="K44" s="623">
        <v>2012</v>
      </c>
      <c r="L44" s="623">
        <v>2013</v>
      </c>
      <c r="M44" s="624">
        <v>204</v>
      </c>
      <c r="N44" s="623">
        <v>2012</v>
      </c>
      <c r="O44" s="623">
        <v>2013</v>
      </c>
      <c r="P44" s="623">
        <v>2014</v>
      </c>
      <c r="Q44" s="625">
        <v>2012</v>
      </c>
      <c r="R44" s="623">
        <v>2013</v>
      </c>
      <c r="S44" s="624">
        <v>2014</v>
      </c>
      <c r="T44" s="623">
        <v>2012</v>
      </c>
      <c r="U44" s="623">
        <v>2013</v>
      </c>
      <c r="V44" s="624">
        <v>2014</v>
      </c>
      <c r="W44" s="623">
        <v>2012</v>
      </c>
      <c r="X44" s="623">
        <v>2013</v>
      </c>
      <c r="Y44" s="623">
        <v>2014</v>
      </c>
      <c r="Z44" s="625">
        <v>2012</v>
      </c>
      <c r="AA44" s="623">
        <v>2013</v>
      </c>
      <c r="AB44" s="624">
        <v>2014</v>
      </c>
      <c r="AC44" s="623">
        <v>2012</v>
      </c>
      <c r="AD44" s="623">
        <v>2013</v>
      </c>
      <c r="AE44" s="624">
        <v>2014</v>
      </c>
      <c r="AF44" s="623">
        <v>2012</v>
      </c>
      <c r="AG44" s="623">
        <v>2013</v>
      </c>
      <c r="AH44" s="623">
        <v>2014</v>
      </c>
      <c r="AI44" s="625">
        <v>2012</v>
      </c>
      <c r="AJ44" s="623">
        <v>2013</v>
      </c>
      <c r="AK44" s="624">
        <v>2014</v>
      </c>
      <c r="AL44" s="623">
        <v>2012</v>
      </c>
      <c r="AM44" s="623">
        <v>2013</v>
      </c>
      <c r="AN44" s="624">
        <v>2014</v>
      </c>
      <c r="AO44" s="623">
        <v>2012</v>
      </c>
      <c r="AP44" s="623">
        <v>2013</v>
      </c>
      <c r="AQ44" s="624">
        <v>2014</v>
      </c>
    </row>
    <row r="45" spans="1:45" x14ac:dyDescent="0.25">
      <c r="A45" s="626" t="s">
        <v>203</v>
      </c>
      <c r="B45" s="627">
        <v>15</v>
      </c>
      <c r="C45" s="628">
        <v>14</v>
      </c>
      <c r="D45" s="629">
        <v>14.8</v>
      </c>
      <c r="E45" s="630">
        <v>455</v>
      </c>
      <c r="F45" s="631">
        <v>480</v>
      </c>
      <c r="G45" s="632">
        <v>425</v>
      </c>
      <c r="H45" s="633">
        <v>76.099999999999994</v>
      </c>
      <c r="I45" s="628">
        <v>76.2</v>
      </c>
      <c r="J45" s="629">
        <v>75.7</v>
      </c>
      <c r="K45" s="634">
        <v>0.39</v>
      </c>
      <c r="L45" s="635">
        <v>0.42</v>
      </c>
      <c r="M45" s="636">
        <v>0.39</v>
      </c>
      <c r="N45" s="638">
        <v>7.7</v>
      </c>
      <c r="O45" s="628">
        <v>8</v>
      </c>
      <c r="P45" s="629">
        <v>6.7</v>
      </c>
      <c r="Q45" s="637">
        <v>67.7</v>
      </c>
      <c r="R45" s="628">
        <v>68.400000000000006</v>
      </c>
      <c r="S45" s="629">
        <v>64.8</v>
      </c>
      <c r="T45" s="638">
        <v>13.5</v>
      </c>
      <c r="U45" s="628">
        <v>8.25</v>
      </c>
      <c r="V45" s="629">
        <v>7</v>
      </c>
      <c r="W45" s="638">
        <v>28.5</v>
      </c>
      <c r="X45" s="628">
        <v>16</v>
      </c>
      <c r="Y45" s="639">
        <v>10</v>
      </c>
      <c r="Z45" s="640">
        <v>5.0999999999999996</v>
      </c>
      <c r="AA45" s="704">
        <v>5</v>
      </c>
      <c r="AB45" s="641">
        <v>5.5</v>
      </c>
      <c r="AC45" s="642">
        <v>13.2</v>
      </c>
      <c r="AD45" s="627">
        <v>10.8</v>
      </c>
      <c r="AE45" s="641">
        <v>13.9</v>
      </c>
      <c r="AF45" s="643">
        <v>1120</v>
      </c>
      <c r="AG45" s="631">
        <v>1085</v>
      </c>
      <c r="AH45" s="644">
        <v>960</v>
      </c>
      <c r="AI45" s="645"/>
      <c r="AJ45" s="631">
        <v>105</v>
      </c>
      <c r="AK45" s="646">
        <v>115</v>
      </c>
      <c r="AL45" s="647"/>
      <c r="AM45" s="631">
        <v>432</v>
      </c>
      <c r="AN45" s="646">
        <v>450</v>
      </c>
      <c r="AO45" s="647"/>
      <c r="AP45" s="628">
        <v>19</v>
      </c>
      <c r="AQ45" s="701">
        <v>20</v>
      </c>
      <c r="AR45" s="648"/>
      <c r="AS45" s="648"/>
    </row>
    <row r="46" spans="1:45" ht="15.75" thickBot="1" x14ac:dyDescent="0.3">
      <c r="A46" s="649" t="s">
        <v>135</v>
      </c>
      <c r="B46" s="650">
        <f t="shared" ref="B46:AQ46" si="3">AVERAGE(B47:B51)</f>
        <v>14.975</v>
      </c>
      <c r="C46" s="650">
        <f t="shared" si="3"/>
        <v>13.6</v>
      </c>
      <c r="D46" s="650">
        <f t="shared" si="3"/>
        <v>14.375</v>
      </c>
      <c r="E46" s="651">
        <f t="shared" si="3"/>
        <v>437.5</v>
      </c>
      <c r="F46" s="652">
        <f t="shared" si="3"/>
        <v>487.5</v>
      </c>
      <c r="G46" s="650">
        <f t="shared" si="3"/>
        <v>427.5</v>
      </c>
      <c r="H46" s="653">
        <f t="shared" si="3"/>
        <v>74.974999999999994</v>
      </c>
      <c r="I46" s="650">
        <f t="shared" si="3"/>
        <v>75.875</v>
      </c>
      <c r="J46" s="650">
        <f t="shared" si="3"/>
        <v>75.475000000000009</v>
      </c>
      <c r="K46" s="654">
        <f t="shared" si="3"/>
        <v>0.42499999999999999</v>
      </c>
      <c r="L46" s="655">
        <f t="shared" si="3"/>
        <v>0.45250000000000001</v>
      </c>
      <c r="M46" s="655">
        <f t="shared" si="3"/>
        <v>0.41249999999999998</v>
      </c>
      <c r="N46" s="656">
        <f t="shared" si="3"/>
        <v>7.4749999999999996</v>
      </c>
      <c r="O46" s="650">
        <f t="shared" si="3"/>
        <v>8.2749999999999986</v>
      </c>
      <c r="P46" s="650">
        <f t="shared" si="3"/>
        <v>6.4749999999999996</v>
      </c>
      <c r="Q46" s="653">
        <f t="shared" si="3"/>
        <v>67.474999999999994</v>
      </c>
      <c r="R46" s="650">
        <f t="shared" si="3"/>
        <v>68.449999999999989</v>
      </c>
      <c r="S46" s="650">
        <f t="shared" si="3"/>
        <v>64.300000000000011</v>
      </c>
      <c r="T46" s="656">
        <f t="shared" si="3"/>
        <v>8.4375</v>
      </c>
      <c r="U46" s="650">
        <f t="shared" si="3"/>
        <v>6.5625</v>
      </c>
      <c r="V46" s="650">
        <f t="shared" si="3"/>
        <v>6.25</v>
      </c>
      <c r="W46" s="656">
        <f t="shared" si="3"/>
        <v>20</v>
      </c>
      <c r="X46" s="650">
        <f t="shared" si="3"/>
        <v>14.375</v>
      </c>
      <c r="Y46" s="650">
        <f t="shared" si="3"/>
        <v>9.375</v>
      </c>
      <c r="Z46" s="653">
        <f t="shared" si="3"/>
        <v>3.7499999999999996</v>
      </c>
      <c r="AA46" s="650">
        <f t="shared" si="3"/>
        <v>3.625</v>
      </c>
      <c r="AB46" s="650">
        <f t="shared" si="3"/>
        <v>4.375</v>
      </c>
      <c r="AC46" s="656">
        <f t="shared" si="3"/>
        <v>9.5250000000000004</v>
      </c>
      <c r="AD46" s="650">
        <f t="shared" si="3"/>
        <v>7.4249999999999998</v>
      </c>
      <c r="AE46" s="650">
        <f t="shared" si="3"/>
        <v>11.9</v>
      </c>
      <c r="AF46" s="651">
        <f t="shared" si="3"/>
        <v>1167.5</v>
      </c>
      <c r="AG46" s="652">
        <f t="shared" si="3"/>
        <v>1102.5</v>
      </c>
      <c r="AH46" s="652">
        <f t="shared" si="3"/>
        <v>997.5</v>
      </c>
      <c r="AI46" s="657" t="e">
        <f t="shared" si="3"/>
        <v>#DIV/0!</v>
      </c>
      <c r="AJ46" s="652">
        <f t="shared" si="3"/>
        <v>87</v>
      </c>
      <c r="AK46" s="652">
        <f t="shared" si="3"/>
        <v>135</v>
      </c>
      <c r="AL46" s="651" t="e">
        <f t="shared" si="3"/>
        <v>#DIV/0!</v>
      </c>
      <c r="AM46" s="652">
        <f t="shared" si="3"/>
        <v>349.5</v>
      </c>
      <c r="AN46" s="652">
        <f t="shared" si="3"/>
        <v>482</v>
      </c>
      <c r="AO46" s="651" t="e">
        <f t="shared" si="3"/>
        <v>#DIV/0!</v>
      </c>
      <c r="AP46" s="650">
        <f t="shared" si="3"/>
        <v>18.975000000000001</v>
      </c>
      <c r="AQ46" s="650">
        <f t="shared" si="3"/>
        <v>22.024999999999999</v>
      </c>
      <c r="AR46" s="648"/>
      <c r="AS46" s="648"/>
    </row>
    <row r="47" spans="1:45" s="622" customFormat="1" x14ac:dyDescent="0.25">
      <c r="A47" s="702" t="s">
        <v>136</v>
      </c>
      <c r="B47" s="637">
        <v>14.6</v>
      </c>
      <c r="C47" s="628">
        <v>13.2</v>
      </c>
      <c r="D47" s="659"/>
      <c r="E47" s="660">
        <v>410</v>
      </c>
      <c r="F47" s="631">
        <v>475</v>
      </c>
      <c r="G47" s="661"/>
      <c r="H47" s="637">
        <v>75</v>
      </c>
      <c r="I47" s="628">
        <v>75.8</v>
      </c>
      <c r="J47" s="659"/>
      <c r="K47" s="662">
        <v>0.42</v>
      </c>
      <c r="L47" s="635">
        <v>0.44</v>
      </c>
      <c r="M47" s="663"/>
      <c r="N47" s="703">
        <v>8</v>
      </c>
      <c r="O47" s="704">
        <v>8.6</v>
      </c>
      <c r="P47" s="659"/>
      <c r="Q47" s="637">
        <v>66.599999999999994</v>
      </c>
      <c r="R47" s="628">
        <v>68.099999999999994</v>
      </c>
      <c r="S47" s="659"/>
      <c r="T47" s="664">
        <v>8</v>
      </c>
      <c r="U47" s="628">
        <v>4.25</v>
      </c>
      <c r="V47" s="665"/>
      <c r="W47" s="664">
        <v>11</v>
      </c>
      <c r="X47" s="628">
        <v>11</v>
      </c>
      <c r="Y47" s="639"/>
      <c r="Z47" s="637">
        <v>3.5</v>
      </c>
      <c r="AA47" s="627">
        <v>3.5</v>
      </c>
      <c r="AB47" s="641"/>
      <c r="AC47" s="666">
        <v>8.9</v>
      </c>
      <c r="AD47" s="627">
        <v>6.4</v>
      </c>
      <c r="AE47" s="641"/>
      <c r="AF47" s="660">
        <v>1165</v>
      </c>
      <c r="AG47" s="631">
        <v>1075</v>
      </c>
      <c r="AH47" s="644"/>
      <c r="AI47" s="667"/>
      <c r="AJ47" s="631">
        <v>69</v>
      </c>
      <c r="AK47" s="668"/>
      <c r="AL47" s="660"/>
      <c r="AM47" s="631">
        <v>325</v>
      </c>
      <c r="AN47" s="668"/>
      <c r="AO47" s="660"/>
      <c r="AP47" s="628">
        <v>16.3</v>
      </c>
      <c r="AQ47" s="705"/>
      <c r="AR47" s="669"/>
      <c r="AS47" s="669"/>
    </row>
    <row r="48" spans="1:45" x14ac:dyDescent="0.25">
      <c r="A48" s="706" t="s">
        <v>40</v>
      </c>
      <c r="B48" s="637">
        <v>14.9</v>
      </c>
      <c r="C48" s="628">
        <v>13.5</v>
      </c>
      <c r="D48" s="629">
        <v>14.5</v>
      </c>
      <c r="E48" s="660">
        <v>410</v>
      </c>
      <c r="F48" s="631">
        <v>470</v>
      </c>
      <c r="G48" s="632">
        <v>410</v>
      </c>
      <c r="H48" s="637">
        <v>75</v>
      </c>
      <c r="I48" s="628">
        <v>76.2</v>
      </c>
      <c r="J48" s="629">
        <v>76</v>
      </c>
      <c r="K48" s="662">
        <v>0.41</v>
      </c>
      <c r="L48" s="635">
        <v>0.44</v>
      </c>
      <c r="M48" s="636">
        <v>0.39</v>
      </c>
      <c r="N48" s="703">
        <v>7.4</v>
      </c>
      <c r="O48" s="704">
        <v>8.1999999999999993</v>
      </c>
      <c r="P48" s="629">
        <v>6.1</v>
      </c>
      <c r="Q48" s="637">
        <v>67.3</v>
      </c>
      <c r="R48" s="628">
        <v>68.3</v>
      </c>
      <c r="S48" s="629">
        <v>63.2</v>
      </c>
      <c r="T48" s="664">
        <v>9</v>
      </c>
      <c r="U48" s="628">
        <v>7.75</v>
      </c>
      <c r="V48" s="639">
        <v>5.75</v>
      </c>
      <c r="W48" s="664">
        <v>24.5</v>
      </c>
      <c r="X48" s="628">
        <v>11</v>
      </c>
      <c r="Y48" s="639">
        <v>8</v>
      </c>
      <c r="Z48" s="637">
        <v>4.3</v>
      </c>
      <c r="AA48" s="627">
        <v>3.6</v>
      </c>
      <c r="AB48" s="641">
        <v>4.2</v>
      </c>
      <c r="AC48" s="666">
        <v>10.9</v>
      </c>
      <c r="AD48" s="627">
        <v>8.3000000000000007</v>
      </c>
      <c r="AE48" s="641">
        <v>11.6</v>
      </c>
      <c r="AF48" s="660">
        <v>1195</v>
      </c>
      <c r="AG48" s="631">
        <v>1130</v>
      </c>
      <c r="AH48" s="644">
        <v>1010</v>
      </c>
      <c r="AI48" s="667"/>
      <c r="AJ48" s="631">
        <v>99</v>
      </c>
      <c r="AK48" s="646">
        <v>146</v>
      </c>
      <c r="AL48" s="660"/>
      <c r="AM48" s="631">
        <v>353</v>
      </c>
      <c r="AN48" s="646">
        <v>486</v>
      </c>
      <c r="AO48" s="660"/>
      <c r="AP48" s="628">
        <v>21.3</v>
      </c>
      <c r="AQ48" s="705">
        <v>23.7</v>
      </c>
      <c r="AR48" s="648"/>
      <c r="AS48" s="648"/>
    </row>
    <row r="49" spans="1:45" x14ac:dyDescent="0.25">
      <c r="A49" s="706" t="s">
        <v>191</v>
      </c>
      <c r="B49" s="637">
        <v>15.4</v>
      </c>
      <c r="C49" s="628">
        <v>14.1</v>
      </c>
      <c r="D49" s="629">
        <v>14.9</v>
      </c>
      <c r="E49" s="660">
        <v>435</v>
      </c>
      <c r="F49" s="631">
        <v>465</v>
      </c>
      <c r="G49" s="632">
        <v>410</v>
      </c>
      <c r="H49" s="637">
        <v>75.099999999999994</v>
      </c>
      <c r="I49" s="628">
        <v>75.900000000000006</v>
      </c>
      <c r="J49" s="629">
        <v>75.900000000000006</v>
      </c>
      <c r="K49" s="662">
        <v>0.43</v>
      </c>
      <c r="L49" s="635">
        <v>0.46</v>
      </c>
      <c r="M49" s="636">
        <v>0.41</v>
      </c>
      <c r="N49" s="703">
        <v>7.1</v>
      </c>
      <c r="O49" s="704">
        <v>7.9</v>
      </c>
      <c r="P49" s="629">
        <v>6.3</v>
      </c>
      <c r="Q49" s="637">
        <v>68.3</v>
      </c>
      <c r="R49" s="628">
        <v>68.8</v>
      </c>
      <c r="S49" s="629">
        <v>65.599999999999994</v>
      </c>
      <c r="T49" s="664">
        <v>10.25</v>
      </c>
      <c r="U49" s="628">
        <v>8.25</v>
      </c>
      <c r="V49" s="639">
        <v>6.5</v>
      </c>
      <c r="W49" s="664">
        <v>29</v>
      </c>
      <c r="X49" s="628">
        <v>22.5</v>
      </c>
      <c r="Y49" s="639">
        <v>11.5</v>
      </c>
      <c r="Z49" s="637">
        <v>4.0999999999999996</v>
      </c>
      <c r="AA49" s="627">
        <v>4.2</v>
      </c>
      <c r="AB49" s="641">
        <v>4.5</v>
      </c>
      <c r="AC49" s="666">
        <v>9.8000000000000007</v>
      </c>
      <c r="AD49" s="627">
        <v>8.8000000000000007</v>
      </c>
      <c r="AE49" s="641">
        <v>11.6</v>
      </c>
      <c r="AF49" s="660">
        <v>1130</v>
      </c>
      <c r="AG49" s="631">
        <v>1115</v>
      </c>
      <c r="AH49" s="644">
        <v>990</v>
      </c>
      <c r="AI49" s="667"/>
      <c r="AJ49" s="631">
        <v>106</v>
      </c>
      <c r="AK49" s="646">
        <v>150</v>
      </c>
      <c r="AL49" s="660"/>
      <c r="AM49" s="631">
        <v>420</v>
      </c>
      <c r="AN49" s="646">
        <v>502</v>
      </c>
      <c r="AO49" s="660"/>
      <c r="AP49" s="628">
        <v>19.8</v>
      </c>
      <c r="AQ49" s="705">
        <v>23.7</v>
      </c>
      <c r="AR49" s="648"/>
      <c r="AS49" s="648"/>
    </row>
    <row r="50" spans="1:45" x14ac:dyDescent="0.25">
      <c r="A50" s="706" t="s">
        <v>200</v>
      </c>
      <c r="B50" s="671">
        <v>15</v>
      </c>
      <c r="C50" s="628">
        <v>13.6</v>
      </c>
      <c r="D50" s="629">
        <v>14</v>
      </c>
      <c r="E50" s="660">
        <v>495</v>
      </c>
      <c r="F50" s="631">
        <v>540</v>
      </c>
      <c r="G50" s="632">
        <v>475</v>
      </c>
      <c r="H50" s="671">
        <v>74.8</v>
      </c>
      <c r="I50" s="628">
        <v>75.599999999999994</v>
      </c>
      <c r="J50" s="629">
        <v>74.7</v>
      </c>
      <c r="K50" s="662">
        <v>0.44</v>
      </c>
      <c r="L50" s="635">
        <v>0.47</v>
      </c>
      <c r="M50" s="636">
        <v>0.43</v>
      </c>
      <c r="N50" s="703">
        <v>7.4</v>
      </c>
      <c r="O50" s="704">
        <v>8.4</v>
      </c>
      <c r="P50" s="629">
        <v>6.9</v>
      </c>
      <c r="Q50" s="671">
        <v>67.7</v>
      </c>
      <c r="R50" s="628">
        <v>68.599999999999994</v>
      </c>
      <c r="S50" s="629">
        <v>64</v>
      </c>
      <c r="T50" s="664">
        <v>6.5</v>
      </c>
      <c r="U50" s="628">
        <v>6</v>
      </c>
      <c r="V50" s="639">
        <v>5.5</v>
      </c>
      <c r="W50" s="664">
        <v>15.5</v>
      </c>
      <c r="X50" s="628">
        <v>13</v>
      </c>
      <c r="Y50" s="639">
        <v>7.5</v>
      </c>
      <c r="Z50" s="637">
        <v>3.1</v>
      </c>
      <c r="AA50" s="627">
        <v>3.2</v>
      </c>
      <c r="AB50" s="641">
        <v>3.4</v>
      </c>
      <c r="AC50" s="666">
        <v>8.5</v>
      </c>
      <c r="AD50" s="627">
        <v>6.2</v>
      </c>
      <c r="AE50" s="641">
        <v>9</v>
      </c>
      <c r="AF50" s="660">
        <v>1180</v>
      </c>
      <c r="AG50" s="631">
        <v>1090</v>
      </c>
      <c r="AH50" s="644">
        <v>1030</v>
      </c>
      <c r="AI50" s="667"/>
      <c r="AJ50" s="631">
        <v>74</v>
      </c>
      <c r="AK50" s="646">
        <v>109</v>
      </c>
      <c r="AL50" s="660"/>
      <c r="AM50" s="631">
        <v>300</v>
      </c>
      <c r="AN50" s="646">
        <v>423</v>
      </c>
      <c r="AO50" s="660"/>
      <c r="AP50" s="628">
        <v>18.5</v>
      </c>
      <c r="AQ50" s="705">
        <v>20.2</v>
      </c>
      <c r="AR50" s="648"/>
      <c r="AS50" s="648"/>
    </row>
    <row r="51" spans="1:45" x14ac:dyDescent="0.25">
      <c r="A51" s="707" t="s">
        <v>201</v>
      </c>
      <c r="B51" s="681"/>
      <c r="C51" s="682"/>
      <c r="D51" s="683">
        <v>14.1</v>
      </c>
      <c r="E51" s="684"/>
      <c r="F51" s="685"/>
      <c r="G51" s="686">
        <v>415</v>
      </c>
      <c r="H51" s="681"/>
      <c r="I51" s="682"/>
      <c r="J51" s="683">
        <v>75.3</v>
      </c>
      <c r="K51" s="687"/>
      <c r="L51" s="688"/>
      <c r="M51" s="689">
        <v>0.42</v>
      </c>
      <c r="N51" s="690"/>
      <c r="O51" s="682"/>
      <c r="P51" s="683">
        <v>6.6</v>
      </c>
      <c r="Q51" s="681"/>
      <c r="R51" s="682"/>
      <c r="S51" s="683">
        <v>64.400000000000006</v>
      </c>
      <c r="T51" s="691"/>
      <c r="U51" s="692"/>
      <c r="V51" s="693">
        <v>7.25</v>
      </c>
      <c r="W51" s="691"/>
      <c r="X51" s="692"/>
      <c r="Y51" s="693">
        <v>10.5</v>
      </c>
      <c r="Z51" s="681"/>
      <c r="AA51" s="682"/>
      <c r="AB51" s="683">
        <v>5.4</v>
      </c>
      <c r="AC51" s="690"/>
      <c r="AD51" s="682"/>
      <c r="AE51" s="683">
        <v>15.4</v>
      </c>
      <c r="AF51" s="684"/>
      <c r="AG51" s="694"/>
      <c r="AH51" s="686">
        <v>960</v>
      </c>
      <c r="AI51" s="695"/>
      <c r="AJ51" s="696"/>
      <c r="AK51" s="697">
        <v>135</v>
      </c>
      <c r="AL51" s="698"/>
      <c r="AM51" s="699"/>
      <c r="AN51" s="697">
        <v>517</v>
      </c>
      <c r="AO51" s="698"/>
      <c r="AP51" s="699"/>
      <c r="AQ51" s="708">
        <v>20.5</v>
      </c>
      <c r="AR51" s="648"/>
      <c r="AS51" s="648"/>
    </row>
  </sheetData>
  <mergeCells count="80">
    <mergeCell ref="AI3:AQ3"/>
    <mergeCell ref="B4:D4"/>
    <mergeCell ref="E4:G4"/>
    <mergeCell ref="H4:J4"/>
    <mergeCell ref="K4:M4"/>
    <mergeCell ref="AI4:AK4"/>
    <mergeCell ref="AL4:AN4"/>
    <mergeCell ref="AO4:AQ4"/>
    <mergeCell ref="A3:A5"/>
    <mergeCell ref="B3:G3"/>
    <mergeCell ref="H3:P3"/>
    <mergeCell ref="Q3:Y3"/>
    <mergeCell ref="Z3:AH3"/>
    <mergeCell ref="N4:P4"/>
    <mergeCell ref="Q4:S4"/>
    <mergeCell ref="T4:V4"/>
    <mergeCell ref="W4:Y4"/>
    <mergeCell ref="Z4:AB4"/>
    <mergeCell ref="AF4:AH4"/>
    <mergeCell ref="A17:A19"/>
    <mergeCell ref="B17:G17"/>
    <mergeCell ref="H17:P17"/>
    <mergeCell ref="Q17:Y17"/>
    <mergeCell ref="Z17:AH17"/>
    <mergeCell ref="Q18:S18"/>
    <mergeCell ref="AI17:AQ17"/>
    <mergeCell ref="AC4:AE4"/>
    <mergeCell ref="B18:D18"/>
    <mergeCell ref="E18:G18"/>
    <mergeCell ref="H18:J18"/>
    <mergeCell ref="K18:M18"/>
    <mergeCell ref="N18:P18"/>
    <mergeCell ref="AL18:AN18"/>
    <mergeCell ref="AO18:AQ18"/>
    <mergeCell ref="A30:A32"/>
    <mergeCell ref="B30:G30"/>
    <mergeCell ref="H30:P30"/>
    <mergeCell ref="Q30:Y30"/>
    <mergeCell ref="Z30:AH30"/>
    <mergeCell ref="Z31:AB31"/>
    <mergeCell ref="AC31:AE31"/>
    <mergeCell ref="AF31:AH31"/>
    <mergeCell ref="AI30:AQ30"/>
    <mergeCell ref="B31:D31"/>
    <mergeCell ref="E31:G31"/>
    <mergeCell ref="T18:V18"/>
    <mergeCell ref="W18:Y18"/>
    <mergeCell ref="Z18:AB18"/>
    <mergeCell ref="AC18:AE18"/>
    <mergeCell ref="AF18:AH18"/>
    <mergeCell ref="AI18:AK18"/>
    <mergeCell ref="AO31:AQ31"/>
    <mergeCell ref="H31:J31"/>
    <mergeCell ref="K31:M31"/>
    <mergeCell ref="N31:P31"/>
    <mergeCell ref="Q31:S31"/>
    <mergeCell ref="T31:V31"/>
    <mergeCell ref="W31:Y31"/>
    <mergeCell ref="AI31:AK31"/>
    <mergeCell ref="AL31:AN31"/>
    <mergeCell ref="AI42:AQ42"/>
    <mergeCell ref="B43:D43"/>
    <mergeCell ref="E43:G43"/>
    <mergeCell ref="H43:J43"/>
    <mergeCell ref="K43:M43"/>
    <mergeCell ref="AI43:AK43"/>
    <mergeCell ref="AL43:AN43"/>
    <mergeCell ref="AO43:AQ43"/>
    <mergeCell ref="A42:A44"/>
    <mergeCell ref="B42:G42"/>
    <mergeCell ref="H42:P42"/>
    <mergeCell ref="Q42:Y42"/>
    <mergeCell ref="Z42:AH42"/>
    <mergeCell ref="AF43:AH43"/>
    <mergeCell ref="N43:P43"/>
    <mergeCell ref="Q43:S43"/>
    <mergeCell ref="T43:V43"/>
    <mergeCell ref="W43:Y43"/>
    <mergeCell ref="Z43:AB43"/>
    <mergeCell ref="AC43:AE43"/>
  </mergeCells>
  <pageMargins left="0.75" right="0.25" top="0.75" bottom="0.75" header="0.3" footer="0.3"/>
  <pageSetup paperSize="17" scale="70" fitToHeight="0" orientation="landscape" r:id="rId1"/>
  <headerFooter>
    <oddHeader>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AQ34"/>
  <sheetViews>
    <sheetView view="pageBreakPreview" topLeftCell="I1" zoomScale="65" zoomScaleNormal="75" zoomScaleSheetLayoutView="65" workbookViewId="0">
      <pane ySplit="14" topLeftCell="A15" activePane="bottomLeft" state="frozen"/>
      <selection activeCell="C1" sqref="C1:C3"/>
      <selection pane="bottomLeft" activeCell="X1" sqref="X1:AB1"/>
    </sheetView>
  </sheetViews>
  <sheetFormatPr defaultRowHeight="15" x14ac:dyDescent="0.2"/>
  <cols>
    <col min="2" max="2" width="17.85546875" customWidth="1"/>
    <col min="3" max="3" width="9.85546875" customWidth="1"/>
    <col min="4" max="4" width="3.85546875" style="278" customWidth="1"/>
    <col min="5" max="6" width="4.5703125" style="278" bestFit="1" customWidth="1"/>
    <col min="7" max="7" width="3.85546875" style="278" customWidth="1"/>
    <col min="8" max="8" width="23.85546875" style="24" customWidth="1"/>
    <col min="9" max="18" width="8.7109375" customWidth="1"/>
    <col min="19" max="19" width="10.85546875" customWidth="1"/>
    <col min="20" max="20" width="8.7109375" customWidth="1"/>
    <col min="21" max="23" width="8.7109375" style="13" customWidth="1"/>
    <col min="24" max="25" width="8.7109375" customWidth="1"/>
    <col min="26" max="26" width="10" customWidth="1"/>
    <col min="27" max="31" width="9.28515625" customWidth="1"/>
    <col min="32" max="32" width="9.140625" customWidth="1"/>
  </cols>
  <sheetData>
    <row r="1" spans="1:43" ht="18" customHeight="1" x14ac:dyDescent="0.25">
      <c r="B1" s="851" t="s">
        <v>12</v>
      </c>
      <c r="C1" s="854" t="s">
        <v>13</v>
      </c>
      <c r="D1" s="857" t="s">
        <v>32</v>
      </c>
      <c r="E1" s="826"/>
      <c r="F1" s="826"/>
      <c r="G1" s="826"/>
      <c r="H1" s="844" t="s">
        <v>28</v>
      </c>
      <c r="I1" s="845"/>
      <c r="J1" s="845"/>
      <c r="K1" s="845"/>
      <c r="L1" s="845"/>
      <c r="M1" s="846"/>
      <c r="N1" s="834" t="s">
        <v>29</v>
      </c>
      <c r="O1" s="835"/>
      <c r="P1" s="835"/>
      <c r="Q1" s="836"/>
      <c r="R1" s="834" t="s">
        <v>30</v>
      </c>
      <c r="S1" s="835"/>
      <c r="T1" s="835"/>
      <c r="U1" s="835"/>
      <c r="V1" s="835"/>
      <c r="W1" s="835"/>
      <c r="X1" s="847" t="s">
        <v>31</v>
      </c>
      <c r="Y1" s="848"/>
      <c r="Z1" s="848"/>
      <c r="AA1" s="849"/>
      <c r="AB1" s="850"/>
      <c r="AC1" s="831" t="s">
        <v>158</v>
      </c>
      <c r="AD1" s="832"/>
      <c r="AE1" s="833"/>
      <c r="AF1" s="820" t="s">
        <v>156</v>
      </c>
      <c r="AG1" s="821"/>
      <c r="AH1" s="821"/>
      <c r="AI1" s="821"/>
      <c r="AJ1" s="821"/>
      <c r="AK1" s="821"/>
      <c r="AL1" s="820" t="s">
        <v>155</v>
      </c>
      <c r="AM1" s="821"/>
      <c r="AN1" s="821"/>
      <c r="AO1" s="821"/>
      <c r="AP1" s="821"/>
      <c r="AQ1" s="843"/>
    </row>
    <row r="2" spans="1:43" ht="41.25" customHeight="1" x14ac:dyDescent="0.2">
      <c r="B2" s="852"/>
      <c r="C2" s="855"/>
      <c r="D2" s="861" t="s">
        <v>21</v>
      </c>
      <c r="E2" s="863" t="s">
        <v>22</v>
      </c>
      <c r="F2" s="863" t="s">
        <v>23</v>
      </c>
      <c r="G2" s="865" t="s">
        <v>24</v>
      </c>
      <c r="H2" s="858" t="s">
        <v>145</v>
      </c>
      <c r="I2" s="857" t="s">
        <v>7</v>
      </c>
      <c r="J2" s="826" t="s">
        <v>3</v>
      </c>
      <c r="K2" s="826" t="s">
        <v>4</v>
      </c>
      <c r="L2" s="867" t="s">
        <v>0</v>
      </c>
      <c r="M2" s="822" t="s">
        <v>5</v>
      </c>
      <c r="N2" s="824" t="s">
        <v>15</v>
      </c>
      <c r="O2" s="826" t="s">
        <v>14</v>
      </c>
      <c r="P2" s="826" t="s">
        <v>6</v>
      </c>
      <c r="Q2" s="841" t="s">
        <v>8</v>
      </c>
      <c r="R2" s="824" t="s">
        <v>9</v>
      </c>
      <c r="S2" s="808" t="s">
        <v>10</v>
      </c>
      <c r="T2" s="810" t="s">
        <v>149</v>
      </c>
      <c r="U2" s="808" t="s">
        <v>19</v>
      </c>
      <c r="V2" s="808" t="s">
        <v>17</v>
      </c>
      <c r="W2" s="837" t="s">
        <v>18</v>
      </c>
      <c r="X2" s="839" t="s">
        <v>211</v>
      </c>
      <c r="Y2" s="816" t="s">
        <v>212</v>
      </c>
      <c r="Z2" s="816" t="s">
        <v>213</v>
      </c>
      <c r="AA2" s="816" t="s">
        <v>175</v>
      </c>
      <c r="AB2" s="818" t="s">
        <v>176</v>
      </c>
      <c r="AC2" s="828" t="s">
        <v>153</v>
      </c>
      <c r="AD2" s="829"/>
      <c r="AE2" s="830"/>
      <c r="AF2" s="812" t="s">
        <v>153</v>
      </c>
      <c r="AG2" s="813"/>
      <c r="AH2" s="813"/>
      <c r="AI2" s="814" t="s">
        <v>154</v>
      </c>
      <c r="AJ2" s="813"/>
      <c r="AK2" s="815"/>
      <c r="AL2" s="812" t="s">
        <v>153</v>
      </c>
      <c r="AM2" s="813"/>
      <c r="AN2" s="813"/>
      <c r="AO2" s="814" t="s">
        <v>154</v>
      </c>
      <c r="AP2" s="813"/>
      <c r="AQ2" s="815"/>
    </row>
    <row r="3" spans="1:43" s="1" customFormat="1" ht="24.95" customHeight="1" thickBot="1" x14ac:dyDescent="0.3">
      <c r="B3" s="853"/>
      <c r="C3" s="856"/>
      <c r="D3" s="862"/>
      <c r="E3" s="864"/>
      <c r="F3" s="864"/>
      <c r="G3" s="866"/>
      <c r="H3" s="859"/>
      <c r="I3" s="860"/>
      <c r="J3" s="827"/>
      <c r="K3" s="827"/>
      <c r="L3" s="868"/>
      <c r="M3" s="823"/>
      <c r="N3" s="825"/>
      <c r="O3" s="827"/>
      <c r="P3" s="827"/>
      <c r="Q3" s="842"/>
      <c r="R3" s="825"/>
      <c r="S3" s="809"/>
      <c r="T3" s="811"/>
      <c r="U3" s="809"/>
      <c r="V3" s="809"/>
      <c r="W3" s="838"/>
      <c r="X3" s="840"/>
      <c r="Y3" s="817"/>
      <c r="Z3" s="817"/>
      <c r="AA3" s="817"/>
      <c r="AB3" s="819"/>
      <c r="AC3" s="387" t="s">
        <v>150</v>
      </c>
      <c r="AD3" s="388" t="s">
        <v>151</v>
      </c>
      <c r="AE3" s="389" t="s">
        <v>152</v>
      </c>
      <c r="AF3" s="407" t="s">
        <v>150</v>
      </c>
      <c r="AG3" s="408" t="s">
        <v>151</v>
      </c>
      <c r="AH3" s="408" t="s">
        <v>152</v>
      </c>
      <c r="AI3" s="409" t="s">
        <v>150</v>
      </c>
      <c r="AJ3" s="408" t="s">
        <v>151</v>
      </c>
      <c r="AK3" s="408" t="s">
        <v>152</v>
      </c>
      <c r="AL3" s="407" t="s">
        <v>150</v>
      </c>
      <c r="AM3" s="408" t="s">
        <v>151</v>
      </c>
      <c r="AN3" s="410" t="s">
        <v>152</v>
      </c>
      <c r="AO3" s="411" t="s">
        <v>150</v>
      </c>
      <c r="AP3" s="408" t="s">
        <v>151</v>
      </c>
      <c r="AQ3" s="412" t="s">
        <v>152</v>
      </c>
    </row>
    <row r="4" spans="1:43" s="3" customFormat="1" ht="20.100000000000001" customHeight="1" thickBot="1" x14ac:dyDescent="0.3">
      <c r="B4" s="25" t="s">
        <v>144</v>
      </c>
      <c r="C4" s="14"/>
      <c r="D4" s="14"/>
      <c r="E4" s="14"/>
      <c r="F4" s="14"/>
      <c r="G4" s="14"/>
      <c r="H4" s="26"/>
      <c r="I4" s="15"/>
      <c r="J4" s="15"/>
      <c r="K4" s="15"/>
      <c r="L4" s="16"/>
      <c r="M4" s="16"/>
      <c r="N4" s="15"/>
      <c r="O4" s="15"/>
      <c r="P4" s="15"/>
      <c r="Q4" s="15"/>
      <c r="R4" s="15"/>
      <c r="S4" s="17"/>
      <c r="T4" s="19"/>
      <c r="U4" s="17"/>
      <c r="V4" s="757" t="s">
        <v>182</v>
      </c>
      <c r="W4" s="17"/>
      <c r="X4" s="18"/>
      <c r="Y4" s="20"/>
      <c r="Z4" s="20"/>
      <c r="AA4" s="20"/>
      <c r="AB4" s="20"/>
      <c r="AC4" s="384"/>
      <c r="AD4" s="385"/>
      <c r="AE4" s="386"/>
      <c r="AF4" s="390"/>
      <c r="AG4" s="391"/>
      <c r="AH4" s="392"/>
      <c r="AI4" s="393"/>
      <c r="AJ4" s="391"/>
      <c r="AK4" s="392"/>
      <c r="AL4" s="383"/>
      <c r="AM4" s="391"/>
      <c r="AN4" s="392"/>
      <c r="AO4" s="393"/>
      <c r="AP4" s="391"/>
      <c r="AQ4" s="394"/>
    </row>
    <row r="5" spans="1:43" s="6" customFormat="1" ht="20.100000000000001" customHeight="1" x14ac:dyDescent="0.25">
      <c r="B5" s="270" t="s">
        <v>11</v>
      </c>
      <c r="C5" s="272"/>
      <c r="D5" s="4"/>
      <c r="E5" s="4"/>
      <c r="F5" s="4"/>
      <c r="G5" s="28"/>
      <c r="H5" s="31"/>
      <c r="I5" s="293">
        <v>1</v>
      </c>
      <c r="J5" s="293">
        <v>1</v>
      </c>
      <c r="K5" s="294"/>
      <c r="L5" s="295">
        <v>80</v>
      </c>
      <c r="M5" s="296">
        <v>250</v>
      </c>
      <c r="N5" s="297">
        <v>1.69</v>
      </c>
      <c r="O5" s="293">
        <v>1.69</v>
      </c>
      <c r="P5" s="294">
        <v>-0.06</v>
      </c>
      <c r="Q5" s="298">
        <v>-1.69</v>
      </c>
      <c r="R5" s="297">
        <v>3</v>
      </c>
      <c r="S5" s="299"/>
      <c r="T5" s="299"/>
      <c r="U5" s="300"/>
      <c r="V5" s="471">
        <v>50</v>
      </c>
      <c r="W5" s="465">
        <v>4</v>
      </c>
      <c r="X5" s="301"/>
      <c r="Y5" s="299"/>
      <c r="Z5" s="299"/>
      <c r="AA5" s="296"/>
      <c r="AB5" s="296"/>
      <c r="AC5" s="395">
        <v>2</v>
      </c>
      <c r="AD5" s="396">
        <v>-0.2</v>
      </c>
      <c r="AE5" s="420"/>
      <c r="AF5" s="395">
        <v>2</v>
      </c>
      <c r="AG5" s="396">
        <v>-0.2</v>
      </c>
      <c r="AH5" s="397">
        <v>2</v>
      </c>
      <c r="AI5" s="397">
        <v>2</v>
      </c>
      <c r="AJ5" s="396">
        <v>-0.2</v>
      </c>
      <c r="AK5" s="398">
        <v>2</v>
      </c>
      <c r="AL5" s="395">
        <v>2</v>
      </c>
      <c r="AM5" s="396">
        <v>-0.2</v>
      </c>
      <c r="AN5" s="397">
        <v>-2</v>
      </c>
      <c r="AO5" s="397">
        <v>2</v>
      </c>
      <c r="AP5" s="396">
        <v>-0.2</v>
      </c>
      <c r="AQ5" s="397">
        <v>-2</v>
      </c>
    </row>
    <row r="6" spans="1:43" s="6" customFormat="1" ht="20.100000000000001" customHeight="1" x14ac:dyDescent="0.25">
      <c r="B6" s="27" t="s">
        <v>142</v>
      </c>
      <c r="C6" s="269"/>
      <c r="D6" s="7"/>
      <c r="E6" s="7"/>
      <c r="F6" s="7"/>
      <c r="G6" s="29"/>
      <c r="H6" s="32"/>
      <c r="I6" s="302">
        <v>0.4</v>
      </c>
      <c r="J6" s="302">
        <v>0.4</v>
      </c>
      <c r="K6" s="303"/>
      <c r="L6" s="304">
        <v>40</v>
      </c>
      <c r="M6" s="305">
        <v>150</v>
      </c>
      <c r="N6" s="306">
        <v>0.8</v>
      </c>
      <c r="O6" s="302">
        <v>0.8</v>
      </c>
      <c r="P6" s="303">
        <v>-0.03</v>
      </c>
      <c r="Q6" s="307">
        <v>-0.8</v>
      </c>
      <c r="R6" s="308">
        <v>1.5</v>
      </c>
      <c r="S6" s="309"/>
      <c r="T6" s="309"/>
      <c r="U6" s="310"/>
      <c r="V6" s="472">
        <v>30</v>
      </c>
      <c r="W6" s="466">
        <v>2</v>
      </c>
      <c r="X6" s="311"/>
      <c r="Y6" s="309"/>
      <c r="Z6" s="309"/>
      <c r="AA6" s="305"/>
      <c r="AB6" s="305"/>
      <c r="AC6" s="399">
        <v>1</v>
      </c>
      <c r="AD6" s="400">
        <v>-0.1</v>
      </c>
      <c r="AE6" s="421"/>
      <c r="AF6" s="399">
        <v>1</v>
      </c>
      <c r="AG6" s="400">
        <v>-0.1</v>
      </c>
      <c r="AH6" s="401">
        <v>1</v>
      </c>
      <c r="AI6" s="401">
        <v>1</v>
      </c>
      <c r="AJ6" s="400">
        <v>-0.1</v>
      </c>
      <c r="AK6" s="402">
        <v>1</v>
      </c>
      <c r="AL6" s="399">
        <v>1</v>
      </c>
      <c r="AM6" s="400">
        <v>-0.1</v>
      </c>
      <c r="AN6" s="401">
        <v>-1</v>
      </c>
      <c r="AO6" s="401">
        <v>1</v>
      </c>
      <c r="AP6" s="400">
        <v>-0.1</v>
      </c>
      <c r="AQ6" s="401">
        <v>-1</v>
      </c>
    </row>
    <row r="7" spans="1:43" s="6" customFormat="1" ht="20.100000000000001" customHeight="1" x14ac:dyDescent="0.25">
      <c r="B7" s="8" t="s">
        <v>143</v>
      </c>
      <c r="C7" s="272"/>
      <c r="D7" s="7"/>
      <c r="E7" s="7"/>
      <c r="F7" s="7"/>
      <c r="G7" s="29"/>
      <c r="H7" s="32"/>
      <c r="I7" s="302">
        <v>-0.4</v>
      </c>
      <c r="J7" s="302">
        <v>-0.4</v>
      </c>
      <c r="K7" s="302">
        <v>0.39</v>
      </c>
      <c r="L7" s="304">
        <v>-40</v>
      </c>
      <c r="M7" s="305">
        <v>-150</v>
      </c>
      <c r="N7" s="306">
        <v>-0.8</v>
      </c>
      <c r="O7" s="302">
        <v>-0.8</v>
      </c>
      <c r="P7" s="303">
        <v>0.03</v>
      </c>
      <c r="Q7" s="307">
        <v>0.8</v>
      </c>
      <c r="R7" s="308">
        <v>-1.5</v>
      </c>
      <c r="S7" s="309"/>
      <c r="T7" s="309"/>
      <c r="U7" s="310"/>
      <c r="V7" s="472">
        <v>-30</v>
      </c>
      <c r="W7" s="466">
        <v>-2</v>
      </c>
      <c r="X7" s="311"/>
      <c r="Y7" s="309"/>
      <c r="Z7" s="309"/>
      <c r="AA7" s="305"/>
      <c r="AB7" s="305"/>
      <c r="AC7" s="399">
        <v>-1</v>
      </c>
      <c r="AD7" s="400">
        <v>0.1</v>
      </c>
      <c r="AE7" s="421"/>
      <c r="AF7" s="399">
        <v>-1</v>
      </c>
      <c r="AG7" s="400">
        <v>0.1</v>
      </c>
      <c r="AH7" s="401">
        <v>-1</v>
      </c>
      <c r="AI7" s="401">
        <v>-1</v>
      </c>
      <c r="AJ7" s="400">
        <v>0.1</v>
      </c>
      <c r="AK7" s="402">
        <v>-1</v>
      </c>
      <c r="AL7" s="399">
        <v>-1</v>
      </c>
      <c r="AM7" s="400">
        <v>0.1</v>
      </c>
      <c r="AN7" s="401">
        <v>1</v>
      </c>
      <c r="AO7" s="401">
        <v>-1</v>
      </c>
      <c r="AP7" s="400">
        <v>0.1</v>
      </c>
      <c r="AQ7" s="401">
        <v>1</v>
      </c>
    </row>
    <row r="8" spans="1:43" s="6" customFormat="1" ht="20.100000000000001" customHeight="1" thickBot="1" x14ac:dyDescent="0.3">
      <c r="B8" s="271" t="s">
        <v>2</v>
      </c>
      <c r="C8" s="272"/>
      <c r="D8" s="9"/>
      <c r="E8" s="9"/>
      <c r="F8" s="9"/>
      <c r="G8" s="30"/>
      <c r="H8" s="33"/>
      <c r="I8" s="312">
        <v>-1</v>
      </c>
      <c r="J8" s="312">
        <v>-1</v>
      </c>
      <c r="K8" s="313"/>
      <c r="L8" s="314">
        <v>-80</v>
      </c>
      <c r="M8" s="315">
        <v>-250</v>
      </c>
      <c r="N8" s="316">
        <v>-1.69</v>
      </c>
      <c r="O8" s="312">
        <v>-1.69</v>
      </c>
      <c r="P8" s="313">
        <v>0.06</v>
      </c>
      <c r="Q8" s="298">
        <v>1.69</v>
      </c>
      <c r="R8" s="316">
        <v>-3</v>
      </c>
      <c r="S8" s="317"/>
      <c r="T8" s="317"/>
      <c r="U8" s="318"/>
      <c r="V8" s="471">
        <v>-50</v>
      </c>
      <c r="W8" s="467">
        <v>-4</v>
      </c>
      <c r="X8" s="319"/>
      <c r="Y8" s="317"/>
      <c r="Z8" s="317"/>
      <c r="AA8" s="315"/>
      <c r="AB8" s="315"/>
      <c r="AC8" s="403">
        <v>-2</v>
      </c>
      <c r="AD8" s="404">
        <v>0.2</v>
      </c>
      <c r="AE8" s="422"/>
      <c r="AF8" s="403">
        <v>-2</v>
      </c>
      <c r="AG8" s="404">
        <v>0.2</v>
      </c>
      <c r="AH8" s="405">
        <v>-2</v>
      </c>
      <c r="AI8" s="405">
        <v>-2</v>
      </c>
      <c r="AJ8" s="404">
        <v>0.2</v>
      </c>
      <c r="AK8" s="406">
        <v>-2</v>
      </c>
      <c r="AL8" s="403">
        <v>-2</v>
      </c>
      <c r="AM8" s="404">
        <v>0.2</v>
      </c>
      <c r="AN8" s="405">
        <v>2</v>
      </c>
      <c r="AO8" s="405">
        <v>-2</v>
      </c>
      <c r="AP8" s="404">
        <v>0.2</v>
      </c>
      <c r="AQ8" s="405">
        <v>2</v>
      </c>
    </row>
    <row r="9" spans="1:43" s="10" customFormat="1" ht="20.100000000000001" customHeight="1" thickBot="1" x14ac:dyDescent="0.25">
      <c r="B9" s="22" t="s">
        <v>1</v>
      </c>
      <c r="C9" s="23"/>
      <c r="D9" s="23"/>
      <c r="E9" s="23"/>
      <c r="F9" s="23"/>
      <c r="G9" s="23"/>
      <c r="H9" s="34"/>
      <c r="I9" s="320" t="e">
        <f>ROUND(AVERAGE('RS 1st Year Data'!I16:I18),1)</f>
        <v>#DIV/0!</v>
      </c>
      <c r="J9" s="320" t="e">
        <f>ROUND((AVERAGE('RS 1st Year Data'!J16:J18)),1)</f>
        <v>#DIV/0!</v>
      </c>
      <c r="K9" s="320" t="e">
        <f>ROUND((AVERAGE('RS 1st Year Data'!K16:K18)),1)</f>
        <v>#DIV/0!</v>
      </c>
      <c r="L9" s="321" t="e">
        <f>MROUND((AVERAGE('RS 1st Year Data'!L16:L18)),5)</f>
        <v>#DIV/0!</v>
      </c>
      <c r="M9" s="322" t="e">
        <f>MROUND((AVERAGE('RS 1st Year Data'!M16:M18)),5)</f>
        <v>#DIV/0!</v>
      </c>
      <c r="N9" s="323" t="e">
        <f>ROUND((AVERAGE('RS 1st Year Data'!N16:N18)),1)</f>
        <v>#DIV/0!</v>
      </c>
      <c r="O9" s="320" t="e">
        <f>ROUND((AVERAGE('RS 1st Year Data'!O16:O18)),1)</f>
        <v>#DIV/0!</v>
      </c>
      <c r="P9" s="324" t="e">
        <f>ROUND(AVERAGE('RS 1st Year Data'!P16:P18),2)</f>
        <v>#DIV/0!</v>
      </c>
      <c r="Q9" s="325" t="e">
        <f>ROUND((AVERAGE('RS 1st Year Data'!Q16:Q18)),1)</f>
        <v>#DIV/0!</v>
      </c>
      <c r="R9" s="323" t="e">
        <f>ROUND(((AVERAGE('RS 1st Year Data'!R16:R18))),1)</f>
        <v>#DIV/0!</v>
      </c>
      <c r="S9" s="324" t="e">
        <f>MROUND((AVERAGE('RS 1st Year Data'!S16:S18)),0.25)</f>
        <v>#DIV/0!</v>
      </c>
      <c r="T9" s="320" t="e">
        <f>MROUND((AVERAGE('RS 1st Year Data'!T16:T18)),0.5)</f>
        <v>#DIV/0!</v>
      </c>
      <c r="U9" s="326" t="e">
        <f>MROUND((AVERAGE('RS 1st Year Data'!U16:U18)),1)</f>
        <v>#DIV/0!</v>
      </c>
      <c r="V9" s="502" t="e">
        <f>MROUND((AVERAGE('RS 1st Year Data'!V16:V18)),1)</f>
        <v>#DIV/0!</v>
      </c>
      <c r="W9" s="327" t="e">
        <f>ROUND((AVERAGE('RS 1st Year Data'!W16:W18)),1)</f>
        <v>#DIV/0!</v>
      </c>
      <c r="X9" s="328" t="e">
        <f>MROUND((AVERAGE('RS 1st Year Data'!X16:X18)),1)</f>
        <v>#DIV/0!</v>
      </c>
      <c r="Y9" s="320" t="e">
        <f>ROUND((AVERAGE('RS 1st Year Data'!Y16:Y18)),1)</f>
        <v>#DIV/0!</v>
      </c>
      <c r="Z9" s="320" t="e">
        <f>ROUND((AVERAGE('RS 1st Year Data'!Z16:Z18)),1)</f>
        <v>#DIV/0!</v>
      </c>
      <c r="AA9" s="322" t="e">
        <f>MROUND((AVERAGE('RS 1st Year Data'!AA16:AA18)),5)</f>
        <v>#DIV/0!</v>
      </c>
      <c r="AB9" s="322" t="e">
        <f>MROUND((AVERAGE('RS 1st Year Data'!AB16:AB18)),5)</f>
        <v>#DIV/0!</v>
      </c>
      <c r="AC9" s="497" t="e">
        <f>AVERAGE(AC16:AC18)</f>
        <v>#DIV/0!</v>
      </c>
      <c r="AD9" s="497" t="e">
        <f t="shared" ref="AD9:AQ9" si="0">AVERAGE(AD16:AD18)</f>
        <v>#DIV/0!</v>
      </c>
      <c r="AE9" s="497" t="e">
        <f t="shared" si="0"/>
        <v>#DIV/0!</v>
      </c>
      <c r="AF9" s="497" t="e">
        <f t="shared" si="0"/>
        <v>#DIV/0!</v>
      </c>
      <c r="AG9" s="497" t="e">
        <f t="shared" si="0"/>
        <v>#DIV/0!</v>
      </c>
      <c r="AH9" s="497" t="e">
        <f t="shared" si="0"/>
        <v>#DIV/0!</v>
      </c>
      <c r="AI9" s="497" t="e">
        <f t="shared" si="0"/>
        <v>#DIV/0!</v>
      </c>
      <c r="AJ9" s="497" t="e">
        <f t="shared" si="0"/>
        <v>#DIV/0!</v>
      </c>
      <c r="AK9" s="497" t="e">
        <f t="shared" si="0"/>
        <v>#DIV/0!</v>
      </c>
      <c r="AL9" s="497" t="e">
        <f t="shared" si="0"/>
        <v>#DIV/0!</v>
      </c>
      <c r="AM9" s="497" t="e">
        <f t="shared" si="0"/>
        <v>#DIV/0!</v>
      </c>
      <c r="AN9" s="497" t="e">
        <f t="shared" si="0"/>
        <v>#DIV/0!</v>
      </c>
      <c r="AO9" s="497" t="e">
        <f t="shared" si="0"/>
        <v>#DIV/0!</v>
      </c>
      <c r="AP9" s="497" t="e">
        <f t="shared" si="0"/>
        <v>#DIV/0!</v>
      </c>
      <c r="AQ9" s="497" t="e">
        <f t="shared" si="0"/>
        <v>#DIV/0!</v>
      </c>
    </row>
    <row r="10" spans="1:43" s="3" customFormat="1" ht="20.100000000000001" customHeight="1" thickBot="1" x14ac:dyDescent="0.25">
      <c r="B10" s="501" t="s">
        <v>210</v>
      </c>
      <c r="C10" s="14"/>
      <c r="D10" s="14"/>
      <c r="E10" s="14"/>
      <c r="F10" s="14"/>
      <c r="G10" s="14"/>
      <c r="H10" s="26"/>
      <c r="I10" s="329"/>
      <c r="J10" s="329"/>
      <c r="K10" s="329"/>
      <c r="L10" s="330"/>
      <c r="M10" s="330"/>
      <c r="N10" s="329"/>
      <c r="O10" s="329"/>
      <c r="P10" s="329"/>
      <c r="Q10" s="331"/>
      <c r="R10" s="332"/>
      <c r="S10" s="329"/>
      <c r="T10" s="329"/>
      <c r="U10" s="333"/>
      <c r="V10" s="333"/>
      <c r="W10" s="333"/>
      <c r="X10" s="332"/>
      <c r="Y10" s="332"/>
      <c r="Z10" s="332"/>
      <c r="AA10" s="332"/>
      <c r="AB10" s="332"/>
      <c r="AC10" s="498"/>
      <c r="AD10" s="329"/>
      <c r="AE10" s="329"/>
      <c r="AF10" s="498"/>
      <c r="AG10" s="329"/>
      <c r="AH10" s="329"/>
      <c r="AI10" s="329"/>
      <c r="AJ10" s="329"/>
      <c r="AK10" s="329"/>
      <c r="AL10" s="498"/>
      <c r="AM10" s="329"/>
      <c r="AN10" s="329"/>
      <c r="AO10" s="329"/>
      <c r="AP10" s="329"/>
      <c r="AQ10" s="499"/>
    </row>
    <row r="11" spans="1:43" s="5" customFormat="1" ht="20.100000000000001" customHeight="1" x14ac:dyDescent="0.2">
      <c r="B11" s="270" t="s">
        <v>11</v>
      </c>
      <c r="C11" s="4"/>
      <c r="D11" s="4"/>
      <c r="E11" s="4"/>
      <c r="F11" s="4"/>
      <c r="G11" s="28"/>
      <c r="H11" s="31"/>
      <c r="I11" s="293" t="e">
        <f t="shared" ref="I11:J14" si="1">I$9+I5</f>
        <v>#DIV/0!</v>
      </c>
      <c r="J11" s="293" t="e">
        <f t="shared" si="1"/>
        <v>#DIV/0!</v>
      </c>
      <c r="K11" s="293"/>
      <c r="L11" s="295" t="e">
        <f>L$9+L5</f>
        <v>#DIV/0!</v>
      </c>
      <c r="M11" s="296" t="e">
        <f t="shared" ref="L11:Q14" si="2">M$9+M5</f>
        <v>#DIV/0!</v>
      </c>
      <c r="N11" s="297" t="e">
        <f>N$9+N5</f>
        <v>#DIV/0!</v>
      </c>
      <c r="O11" s="293" t="e">
        <f t="shared" si="2"/>
        <v>#DIV/0!</v>
      </c>
      <c r="P11" s="294" t="e">
        <f t="shared" si="2"/>
        <v>#DIV/0!</v>
      </c>
      <c r="Q11" s="298" t="e">
        <f t="shared" si="2"/>
        <v>#DIV/0!</v>
      </c>
      <c r="R11" s="297" t="e">
        <f t="shared" ref="R11:R14" si="3">R$9+R5</f>
        <v>#DIV/0!</v>
      </c>
      <c r="S11" s="299"/>
      <c r="T11" s="299"/>
      <c r="U11" s="300"/>
      <c r="V11" s="471">
        <f>V16+V5</f>
        <v>50</v>
      </c>
      <c r="W11" s="468" t="e">
        <f t="shared" ref="W11:X14" si="4">W$9+W5</f>
        <v>#DIV/0!</v>
      </c>
      <c r="X11" s="301" t="e">
        <f t="shared" si="4"/>
        <v>#DIV/0!</v>
      </c>
      <c r="Y11" s="299"/>
      <c r="Z11" s="299"/>
      <c r="AA11" s="296" t="e">
        <f>AA$9+AA5</f>
        <v>#DIV/0!</v>
      </c>
      <c r="AB11" s="296" t="e">
        <f>AB$9+AB5</f>
        <v>#DIV/0!</v>
      </c>
      <c r="AC11" s="500" t="e">
        <f>AC$9+AC5</f>
        <v>#DIV/0!</v>
      </c>
      <c r="AD11" s="500" t="e">
        <f t="shared" ref="AD11:AQ11" si="5">AD$9+AD5</f>
        <v>#DIV/0!</v>
      </c>
      <c r="AE11" s="500" t="e">
        <f t="shared" si="5"/>
        <v>#DIV/0!</v>
      </c>
      <c r="AF11" s="500" t="e">
        <f t="shared" si="5"/>
        <v>#DIV/0!</v>
      </c>
      <c r="AG11" s="500" t="e">
        <f t="shared" si="5"/>
        <v>#DIV/0!</v>
      </c>
      <c r="AH11" s="500" t="e">
        <f t="shared" si="5"/>
        <v>#DIV/0!</v>
      </c>
      <c r="AI11" s="500" t="e">
        <f t="shared" si="5"/>
        <v>#DIV/0!</v>
      </c>
      <c r="AJ11" s="500" t="e">
        <f t="shared" si="5"/>
        <v>#DIV/0!</v>
      </c>
      <c r="AK11" s="500" t="e">
        <f t="shared" si="5"/>
        <v>#DIV/0!</v>
      </c>
      <c r="AL11" s="500" t="e">
        <f t="shared" si="5"/>
        <v>#DIV/0!</v>
      </c>
      <c r="AM11" s="500" t="e">
        <f t="shared" si="5"/>
        <v>#DIV/0!</v>
      </c>
      <c r="AN11" s="500" t="e">
        <f t="shared" si="5"/>
        <v>#DIV/0!</v>
      </c>
      <c r="AO11" s="500" t="e">
        <f t="shared" si="5"/>
        <v>#DIV/0!</v>
      </c>
      <c r="AP11" s="500" t="e">
        <f t="shared" si="5"/>
        <v>#DIV/0!</v>
      </c>
      <c r="AQ11" s="500" t="e">
        <f t="shared" si="5"/>
        <v>#DIV/0!</v>
      </c>
    </row>
    <row r="12" spans="1:43" s="5" customFormat="1" ht="20.100000000000001" customHeight="1" x14ac:dyDescent="0.2">
      <c r="B12" s="27" t="s">
        <v>142</v>
      </c>
      <c r="C12" s="269"/>
      <c r="D12" s="7"/>
      <c r="E12" s="7"/>
      <c r="F12" s="7"/>
      <c r="G12" s="29"/>
      <c r="H12" s="32"/>
      <c r="I12" s="302" t="e">
        <f t="shared" si="1"/>
        <v>#DIV/0!</v>
      </c>
      <c r="J12" s="302" t="e">
        <f t="shared" si="1"/>
        <v>#DIV/0!</v>
      </c>
      <c r="K12" s="302"/>
      <c r="L12" s="304" t="e">
        <f t="shared" si="2"/>
        <v>#DIV/0!</v>
      </c>
      <c r="M12" s="305" t="e">
        <f t="shared" si="2"/>
        <v>#DIV/0!</v>
      </c>
      <c r="N12" s="308" t="e">
        <f>N$9+N6</f>
        <v>#DIV/0!</v>
      </c>
      <c r="O12" s="302" t="e">
        <f t="shared" si="2"/>
        <v>#DIV/0!</v>
      </c>
      <c r="P12" s="303" t="e">
        <f t="shared" si="2"/>
        <v>#DIV/0!</v>
      </c>
      <c r="Q12" s="307" t="e">
        <f t="shared" si="2"/>
        <v>#DIV/0!</v>
      </c>
      <c r="R12" s="308" t="e">
        <f t="shared" si="3"/>
        <v>#DIV/0!</v>
      </c>
      <c r="S12" s="309"/>
      <c r="T12" s="309"/>
      <c r="U12" s="334"/>
      <c r="V12" s="472">
        <f>V16+V6</f>
        <v>30</v>
      </c>
      <c r="W12" s="469" t="e">
        <f t="shared" si="4"/>
        <v>#DIV/0!</v>
      </c>
      <c r="X12" s="311" t="e">
        <f t="shared" si="4"/>
        <v>#DIV/0!</v>
      </c>
      <c r="Y12" s="309"/>
      <c r="Z12" s="309"/>
      <c r="AA12" s="305" t="e">
        <f t="shared" ref="AA12:AB14" si="6">AA$9+AA6</f>
        <v>#DIV/0!</v>
      </c>
      <c r="AB12" s="305" t="e">
        <f t="shared" si="6"/>
        <v>#DIV/0!</v>
      </c>
      <c r="AC12" s="500" t="e">
        <f t="shared" ref="AC12:AQ14" si="7">AC$9+AC6</f>
        <v>#DIV/0!</v>
      </c>
      <c r="AD12" s="500" t="e">
        <f t="shared" si="7"/>
        <v>#DIV/0!</v>
      </c>
      <c r="AE12" s="500" t="e">
        <f t="shared" si="7"/>
        <v>#DIV/0!</v>
      </c>
      <c r="AF12" s="500" t="e">
        <f t="shared" si="7"/>
        <v>#DIV/0!</v>
      </c>
      <c r="AG12" s="500" t="e">
        <f t="shared" si="7"/>
        <v>#DIV/0!</v>
      </c>
      <c r="AH12" s="500" t="e">
        <f t="shared" si="7"/>
        <v>#DIV/0!</v>
      </c>
      <c r="AI12" s="500" t="e">
        <f t="shared" si="7"/>
        <v>#DIV/0!</v>
      </c>
      <c r="AJ12" s="500" t="e">
        <f t="shared" si="7"/>
        <v>#DIV/0!</v>
      </c>
      <c r="AK12" s="500" t="e">
        <f t="shared" si="7"/>
        <v>#DIV/0!</v>
      </c>
      <c r="AL12" s="500" t="e">
        <f t="shared" si="7"/>
        <v>#DIV/0!</v>
      </c>
      <c r="AM12" s="500" t="e">
        <f t="shared" si="7"/>
        <v>#DIV/0!</v>
      </c>
      <c r="AN12" s="500" t="e">
        <f t="shared" si="7"/>
        <v>#DIV/0!</v>
      </c>
      <c r="AO12" s="500" t="e">
        <f t="shared" si="7"/>
        <v>#DIV/0!</v>
      </c>
      <c r="AP12" s="500" t="e">
        <f t="shared" si="7"/>
        <v>#DIV/0!</v>
      </c>
      <c r="AQ12" s="500" t="e">
        <f t="shared" si="7"/>
        <v>#DIV/0!</v>
      </c>
    </row>
    <row r="13" spans="1:43" s="5" customFormat="1" ht="20.100000000000001" customHeight="1" x14ac:dyDescent="0.2">
      <c r="B13" s="8" t="s">
        <v>143</v>
      </c>
      <c r="C13" s="7"/>
      <c r="D13" s="7"/>
      <c r="E13" s="7"/>
      <c r="F13" s="7"/>
      <c r="G13" s="29"/>
      <c r="H13" s="32"/>
      <c r="I13" s="302" t="e">
        <f t="shared" si="1"/>
        <v>#DIV/0!</v>
      </c>
      <c r="J13" s="302" t="e">
        <f t="shared" si="1"/>
        <v>#DIV/0!</v>
      </c>
      <c r="K13" s="335" t="e">
        <f>K$9+K7</f>
        <v>#DIV/0!</v>
      </c>
      <c r="L13" s="304" t="e">
        <f t="shared" si="2"/>
        <v>#DIV/0!</v>
      </c>
      <c r="M13" s="305" t="e">
        <f t="shared" si="2"/>
        <v>#DIV/0!</v>
      </c>
      <c r="N13" s="308" t="e">
        <f>N$9+N7</f>
        <v>#DIV/0!</v>
      </c>
      <c r="O13" s="302" t="e">
        <f t="shared" si="2"/>
        <v>#DIV/0!</v>
      </c>
      <c r="P13" s="303" t="e">
        <f t="shared" si="2"/>
        <v>#DIV/0!</v>
      </c>
      <c r="Q13" s="307" t="e">
        <f t="shared" si="2"/>
        <v>#DIV/0!</v>
      </c>
      <c r="R13" s="308" t="e">
        <f t="shared" si="3"/>
        <v>#DIV/0!</v>
      </c>
      <c r="S13" s="309"/>
      <c r="T13" s="309"/>
      <c r="U13" s="128"/>
      <c r="V13" s="472">
        <f>V18+V7</f>
        <v>-30</v>
      </c>
      <c r="W13" s="469" t="e">
        <f t="shared" si="4"/>
        <v>#DIV/0!</v>
      </c>
      <c r="X13" s="311" t="e">
        <f t="shared" si="4"/>
        <v>#DIV/0!</v>
      </c>
      <c r="Y13" s="309"/>
      <c r="Z13" s="309"/>
      <c r="AA13" s="305" t="e">
        <f t="shared" si="6"/>
        <v>#DIV/0!</v>
      </c>
      <c r="AB13" s="305" t="e">
        <f t="shared" si="6"/>
        <v>#DIV/0!</v>
      </c>
      <c r="AC13" s="500" t="e">
        <f t="shared" si="7"/>
        <v>#DIV/0!</v>
      </c>
      <c r="AD13" s="500" t="e">
        <f t="shared" si="7"/>
        <v>#DIV/0!</v>
      </c>
      <c r="AE13" s="500" t="e">
        <f t="shared" si="7"/>
        <v>#DIV/0!</v>
      </c>
      <c r="AF13" s="500" t="e">
        <f t="shared" si="7"/>
        <v>#DIV/0!</v>
      </c>
      <c r="AG13" s="500" t="e">
        <f t="shared" si="7"/>
        <v>#DIV/0!</v>
      </c>
      <c r="AH13" s="500" t="e">
        <f t="shared" si="7"/>
        <v>#DIV/0!</v>
      </c>
      <c r="AI13" s="500" t="e">
        <f t="shared" si="7"/>
        <v>#DIV/0!</v>
      </c>
      <c r="AJ13" s="500" t="e">
        <f t="shared" si="7"/>
        <v>#DIV/0!</v>
      </c>
      <c r="AK13" s="500" t="e">
        <f t="shared" si="7"/>
        <v>#DIV/0!</v>
      </c>
      <c r="AL13" s="500" t="e">
        <f t="shared" si="7"/>
        <v>#DIV/0!</v>
      </c>
      <c r="AM13" s="500" t="e">
        <f t="shared" si="7"/>
        <v>#DIV/0!</v>
      </c>
      <c r="AN13" s="500" t="e">
        <f t="shared" si="7"/>
        <v>#DIV/0!</v>
      </c>
      <c r="AO13" s="500" t="e">
        <f t="shared" si="7"/>
        <v>#DIV/0!</v>
      </c>
      <c r="AP13" s="500" t="e">
        <f t="shared" si="7"/>
        <v>#DIV/0!</v>
      </c>
      <c r="AQ13" s="500" t="e">
        <f t="shared" si="7"/>
        <v>#DIV/0!</v>
      </c>
    </row>
    <row r="14" spans="1:43" s="3" customFormat="1" ht="20.100000000000001" customHeight="1" thickBot="1" x14ac:dyDescent="0.25">
      <c r="B14" s="271" t="s">
        <v>2</v>
      </c>
      <c r="C14" s="9"/>
      <c r="D14" s="9"/>
      <c r="E14" s="9"/>
      <c r="F14" s="9"/>
      <c r="G14" s="30"/>
      <c r="H14" s="33"/>
      <c r="I14" s="336" t="e">
        <f t="shared" si="1"/>
        <v>#DIV/0!</v>
      </c>
      <c r="J14" s="336" t="e">
        <f t="shared" si="1"/>
        <v>#DIV/0!</v>
      </c>
      <c r="K14" s="336"/>
      <c r="L14" s="337" t="e">
        <f t="shared" si="2"/>
        <v>#DIV/0!</v>
      </c>
      <c r="M14" s="338" t="e">
        <f t="shared" si="2"/>
        <v>#DIV/0!</v>
      </c>
      <c r="N14" s="339" t="e">
        <f>N$9+N8</f>
        <v>#DIV/0!</v>
      </c>
      <c r="O14" s="336" t="e">
        <f t="shared" si="2"/>
        <v>#DIV/0!</v>
      </c>
      <c r="P14" s="340" t="e">
        <f t="shared" si="2"/>
        <v>#DIV/0!</v>
      </c>
      <c r="Q14" s="298" t="e">
        <f t="shared" si="2"/>
        <v>#DIV/0!</v>
      </c>
      <c r="R14" s="339" t="e">
        <f t="shared" si="3"/>
        <v>#DIV/0!</v>
      </c>
      <c r="S14" s="317"/>
      <c r="T14" s="317"/>
      <c r="U14" s="129"/>
      <c r="V14" s="471">
        <f>V18+V8</f>
        <v>-50</v>
      </c>
      <c r="W14" s="470" t="e">
        <f t="shared" si="4"/>
        <v>#DIV/0!</v>
      </c>
      <c r="X14" s="341" t="e">
        <f t="shared" si="4"/>
        <v>#DIV/0!</v>
      </c>
      <c r="Y14" s="317"/>
      <c r="Z14" s="317"/>
      <c r="AA14" s="338" t="e">
        <f t="shared" si="6"/>
        <v>#DIV/0!</v>
      </c>
      <c r="AB14" s="338" t="e">
        <f t="shared" si="6"/>
        <v>#DIV/0!</v>
      </c>
      <c r="AC14" s="500" t="e">
        <f t="shared" si="7"/>
        <v>#DIV/0!</v>
      </c>
      <c r="AD14" s="500" t="e">
        <f t="shared" si="7"/>
        <v>#DIV/0!</v>
      </c>
      <c r="AE14" s="500" t="e">
        <f t="shared" si="7"/>
        <v>#DIV/0!</v>
      </c>
      <c r="AF14" s="500" t="e">
        <f t="shared" si="7"/>
        <v>#DIV/0!</v>
      </c>
      <c r="AG14" s="500" t="e">
        <f t="shared" si="7"/>
        <v>#DIV/0!</v>
      </c>
      <c r="AH14" s="500" t="e">
        <f t="shared" si="7"/>
        <v>#DIV/0!</v>
      </c>
      <c r="AI14" s="500" t="e">
        <f t="shared" si="7"/>
        <v>#DIV/0!</v>
      </c>
      <c r="AJ14" s="500" t="e">
        <f t="shared" si="7"/>
        <v>#DIV/0!</v>
      </c>
      <c r="AK14" s="500" t="e">
        <f t="shared" si="7"/>
        <v>#DIV/0!</v>
      </c>
      <c r="AL14" s="500" t="e">
        <f t="shared" si="7"/>
        <v>#DIV/0!</v>
      </c>
      <c r="AM14" s="500" t="e">
        <f t="shared" si="7"/>
        <v>#DIV/0!</v>
      </c>
      <c r="AN14" s="500" t="e">
        <f t="shared" si="7"/>
        <v>#DIV/0!</v>
      </c>
      <c r="AO14" s="500" t="e">
        <f t="shared" si="7"/>
        <v>#DIV/0!</v>
      </c>
      <c r="AP14" s="500" t="e">
        <f t="shared" si="7"/>
        <v>#DIV/0!</v>
      </c>
      <c r="AQ14" s="500" t="e">
        <f t="shared" si="7"/>
        <v>#DIV/0!</v>
      </c>
    </row>
    <row r="15" spans="1:43" s="3" customFormat="1" ht="20.100000000000001" customHeight="1" thickBot="1" x14ac:dyDescent="0.25">
      <c r="A15" s="35" t="s">
        <v>204</v>
      </c>
      <c r="B15" s="273" t="s">
        <v>20</v>
      </c>
      <c r="C15" s="14"/>
      <c r="D15" s="14"/>
      <c r="E15" s="14"/>
      <c r="F15" s="14"/>
      <c r="G15" s="14"/>
      <c r="H15" s="26"/>
      <c r="I15" s="20"/>
      <c r="J15" s="20"/>
      <c r="K15" s="20"/>
      <c r="L15" s="21"/>
      <c r="M15" s="18"/>
      <c r="N15" s="20"/>
      <c r="O15" s="20"/>
      <c r="P15" s="20"/>
      <c r="Q15" s="20"/>
      <c r="R15" s="20"/>
      <c r="S15" s="19"/>
      <c r="T15" s="19"/>
      <c r="U15" s="17"/>
      <c r="V15" s="756"/>
      <c r="W15" s="17"/>
      <c r="X15" s="18"/>
      <c r="Y15" s="20"/>
      <c r="Z15" s="20"/>
      <c r="AA15" s="20"/>
      <c r="AB15" s="20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5"/>
    </row>
    <row r="16" spans="1:43" s="52" customFormat="1" ht="20.100000000000001" customHeight="1" x14ac:dyDescent="0.3">
      <c r="A16" s="48"/>
      <c r="B16" s="342" t="s">
        <v>112</v>
      </c>
      <c r="C16" s="342" t="s">
        <v>34</v>
      </c>
      <c r="D16" s="343" t="s">
        <v>25</v>
      </c>
      <c r="E16" s="343" t="s">
        <v>25</v>
      </c>
      <c r="F16" s="343" t="s">
        <v>25</v>
      </c>
      <c r="G16" s="344" t="s">
        <v>25</v>
      </c>
      <c r="H16" s="345"/>
      <c r="I16" s="346"/>
      <c r="J16" s="346"/>
      <c r="K16" s="346"/>
      <c r="L16" s="347"/>
      <c r="M16" s="348"/>
      <c r="N16" s="349"/>
      <c r="O16" s="346"/>
      <c r="P16" s="350"/>
      <c r="Q16" s="351"/>
      <c r="R16" s="349"/>
      <c r="S16" s="350"/>
      <c r="T16" s="346"/>
      <c r="U16" s="352"/>
      <c r="V16" s="352"/>
      <c r="W16" s="351"/>
      <c r="X16" s="353"/>
      <c r="Y16" s="346"/>
      <c r="Z16" s="346"/>
      <c r="AA16" s="348"/>
      <c r="AB16" s="348"/>
      <c r="AC16" s="526"/>
      <c r="AD16" s="526"/>
      <c r="AE16" s="528"/>
      <c r="AF16" s="530"/>
      <c r="AG16" s="527"/>
      <c r="AH16" s="527"/>
      <c r="AI16" s="527"/>
      <c r="AJ16" s="527"/>
      <c r="AK16" s="529"/>
      <c r="AL16" s="531"/>
      <c r="AM16" s="526"/>
      <c r="AN16" s="526"/>
      <c r="AO16" s="526"/>
      <c r="AP16" s="526"/>
      <c r="AQ16" s="526"/>
    </row>
    <row r="17" spans="1:43" s="52" customFormat="1" ht="20.100000000000001" customHeight="1" x14ac:dyDescent="0.3">
      <c r="A17" s="48"/>
      <c r="B17" s="342" t="s">
        <v>157</v>
      </c>
      <c r="C17" s="342" t="s">
        <v>161</v>
      </c>
      <c r="D17" s="343" t="s">
        <v>25</v>
      </c>
      <c r="E17" s="343" t="s">
        <v>25</v>
      </c>
      <c r="F17" s="343" t="s">
        <v>25</v>
      </c>
      <c r="G17" s="344" t="s">
        <v>25</v>
      </c>
      <c r="H17" s="345"/>
      <c r="I17" s="346"/>
      <c r="J17" s="346"/>
      <c r="K17" s="346"/>
      <c r="L17" s="347"/>
      <c r="M17" s="348"/>
      <c r="N17" s="349"/>
      <c r="O17" s="346"/>
      <c r="P17" s="350"/>
      <c r="Q17" s="351"/>
      <c r="R17" s="349"/>
      <c r="S17" s="350"/>
      <c r="T17" s="346"/>
      <c r="U17" s="352"/>
      <c r="V17" s="352"/>
      <c r="W17" s="351"/>
      <c r="X17" s="353"/>
      <c r="Y17" s="346"/>
      <c r="Z17" s="346"/>
      <c r="AA17" s="348"/>
      <c r="AB17" s="348"/>
      <c r="AC17" s="526"/>
      <c r="AD17" s="526"/>
      <c r="AE17" s="528"/>
      <c r="AF17" s="530"/>
      <c r="AG17" s="527"/>
      <c r="AH17" s="527"/>
      <c r="AI17" s="527"/>
      <c r="AJ17" s="527"/>
      <c r="AK17" s="529"/>
      <c r="AL17" s="531"/>
      <c r="AM17" s="526"/>
      <c r="AN17" s="526"/>
      <c r="AO17" s="526"/>
      <c r="AP17" s="526"/>
      <c r="AQ17" s="526"/>
    </row>
    <row r="18" spans="1:43" s="52" customFormat="1" ht="20.100000000000001" customHeight="1" x14ac:dyDescent="0.3">
      <c r="A18" s="48"/>
      <c r="B18" s="342" t="s">
        <v>113</v>
      </c>
      <c r="C18" s="342" t="s">
        <v>35</v>
      </c>
      <c r="D18" s="343" t="s">
        <v>25</v>
      </c>
      <c r="E18" s="343" t="s">
        <v>25</v>
      </c>
      <c r="F18" s="343" t="s">
        <v>25</v>
      </c>
      <c r="G18" s="344" t="s">
        <v>25</v>
      </c>
      <c r="H18" s="345"/>
      <c r="I18" s="346"/>
      <c r="J18" s="346"/>
      <c r="K18" s="346"/>
      <c r="L18" s="347"/>
      <c r="M18" s="348"/>
      <c r="N18" s="349"/>
      <c r="O18" s="346"/>
      <c r="P18" s="350"/>
      <c r="Q18" s="351"/>
      <c r="R18" s="349"/>
      <c r="S18" s="350"/>
      <c r="T18" s="346"/>
      <c r="U18" s="352"/>
      <c r="V18" s="352"/>
      <c r="W18" s="351"/>
      <c r="X18" s="353"/>
      <c r="Y18" s="346"/>
      <c r="Z18" s="346"/>
      <c r="AA18" s="348"/>
      <c r="AB18" s="348"/>
      <c r="AC18" s="526"/>
      <c r="AD18" s="526"/>
      <c r="AE18" s="528"/>
      <c r="AF18" s="530"/>
      <c r="AG18" s="527"/>
      <c r="AH18" s="527"/>
      <c r="AI18" s="527"/>
      <c r="AJ18" s="527"/>
      <c r="AK18" s="529"/>
      <c r="AL18" s="531"/>
      <c r="AM18" s="526"/>
      <c r="AN18" s="526"/>
      <c r="AO18" s="526"/>
      <c r="AP18" s="526"/>
      <c r="AQ18" s="526"/>
    </row>
    <row r="19" spans="1:43" s="462" customFormat="1" ht="20.100000000000001" customHeight="1" thickBot="1" x14ac:dyDescent="0.35">
      <c r="A19" s="447"/>
      <c r="B19" s="448"/>
      <c r="C19" s="448"/>
      <c r="D19" s="449"/>
      <c r="E19" s="449"/>
      <c r="F19" s="449"/>
      <c r="G19" s="450"/>
      <c r="H19" s="451"/>
      <c r="I19" s="452"/>
      <c r="J19" s="452"/>
      <c r="K19" s="452"/>
      <c r="L19" s="453"/>
      <c r="M19" s="454"/>
      <c r="N19" s="455"/>
      <c r="O19" s="452"/>
      <c r="P19" s="456"/>
      <c r="Q19" s="457"/>
      <c r="R19" s="455"/>
      <c r="S19" s="456"/>
      <c r="T19" s="452"/>
      <c r="U19" s="458"/>
      <c r="V19" s="458"/>
      <c r="W19" s="457"/>
      <c r="X19" s="459"/>
      <c r="Y19" s="452"/>
      <c r="Z19" s="452"/>
      <c r="AA19" s="454"/>
      <c r="AB19" s="454"/>
      <c r="AC19" s="513"/>
      <c r="AD19" s="513"/>
      <c r="AE19" s="518"/>
      <c r="AF19" s="521"/>
      <c r="AG19" s="513"/>
      <c r="AH19" s="513"/>
      <c r="AI19" s="513"/>
      <c r="AJ19" s="513"/>
      <c r="AK19" s="518"/>
      <c r="AL19" s="521"/>
      <c r="AM19" s="513"/>
      <c r="AN19" s="513"/>
      <c r="AO19" s="513"/>
      <c r="AP19" s="513"/>
      <c r="AQ19" s="513"/>
    </row>
    <row r="20" spans="1:43" s="52" customFormat="1" ht="20.100000000000001" customHeight="1" x14ac:dyDescent="0.3">
      <c r="A20" s="48"/>
      <c r="B20" s="354"/>
      <c r="C20" s="355" t="s">
        <v>27</v>
      </c>
      <c r="D20" s="423"/>
      <c r="E20" s="424"/>
      <c r="F20" s="425"/>
      <c r="G20" s="426"/>
      <c r="H20" s="356"/>
      <c r="I20" s="357"/>
      <c r="J20" s="357"/>
      <c r="K20" s="357"/>
      <c r="L20" s="511"/>
      <c r="M20" s="512"/>
      <c r="N20" s="358"/>
      <c r="O20" s="357"/>
      <c r="P20" s="359"/>
      <c r="Q20" s="360"/>
      <c r="R20" s="358"/>
      <c r="S20" s="359"/>
      <c r="T20" s="357"/>
      <c r="U20" s="361"/>
      <c r="V20" s="361"/>
      <c r="W20" s="360"/>
      <c r="X20" s="362"/>
      <c r="Y20" s="357"/>
      <c r="Z20" s="357"/>
      <c r="AA20" s="512"/>
      <c r="AB20" s="512"/>
      <c r="AC20" s="514"/>
      <c r="AD20" s="514"/>
      <c r="AE20" s="519"/>
      <c r="AF20" s="522"/>
      <c r="AG20" s="515"/>
      <c r="AH20" s="515"/>
      <c r="AI20" s="515"/>
      <c r="AJ20" s="516"/>
      <c r="AK20" s="520"/>
      <c r="AL20" s="523"/>
      <c r="AM20" s="514"/>
      <c r="AN20" s="514"/>
      <c r="AO20" s="514"/>
      <c r="AP20" s="514"/>
      <c r="AQ20" s="517"/>
    </row>
    <row r="21" spans="1:43" s="52" customFormat="1" ht="20.100000000000001" customHeight="1" x14ac:dyDescent="0.3">
      <c r="A21" s="48"/>
      <c r="B21" s="64"/>
      <c r="C21" s="267" t="s">
        <v>27</v>
      </c>
      <c r="D21" s="427"/>
      <c r="E21" s="428"/>
      <c r="F21" s="429"/>
      <c r="G21" s="430"/>
      <c r="H21" s="66"/>
      <c r="I21" s="67"/>
      <c r="J21" s="67"/>
      <c r="K21" s="67"/>
      <c r="L21" s="65"/>
      <c r="M21" s="71"/>
      <c r="N21" s="75"/>
      <c r="O21" s="67"/>
      <c r="P21" s="73"/>
      <c r="Q21" s="74"/>
      <c r="R21" s="75"/>
      <c r="S21" s="73"/>
      <c r="T21" s="67"/>
      <c r="U21" s="76"/>
      <c r="V21" s="76"/>
      <c r="W21" s="74"/>
      <c r="X21" s="82"/>
      <c r="Y21" s="67"/>
      <c r="Z21" s="67"/>
      <c r="AA21" s="71"/>
      <c r="AB21" s="71"/>
      <c r="AC21" s="514"/>
      <c r="AD21" s="514"/>
      <c r="AE21" s="519"/>
      <c r="AF21" s="522"/>
      <c r="AG21" s="515"/>
      <c r="AH21" s="515"/>
      <c r="AI21" s="515"/>
      <c r="AJ21" s="516"/>
      <c r="AK21" s="520"/>
      <c r="AL21" s="523"/>
      <c r="AM21" s="514"/>
      <c r="AN21" s="514"/>
      <c r="AO21" s="514"/>
      <c r="AP21" s="514"/>
      <c r="AQ21" s="517"/>
    </row>
    <row r="22" spans="1:43" s="52" customFormat="1" ht="20.100000000000001" customHeight="1" x14ac:dyDescent="0.3">
      <c r="A22" s="48"/>
      <c r="B22" s="68"/>
      <c r="C22" s="267" t="s">
        <v>27</v>
      </c>
      <c r="D22" s="431"/>
      <c r="E22" s="432"/>
      <c r="F22" s="433"/>
      <c r="G22" s="434"/>
      <c r="H22" s="70"/>
      <c r="I22" s="55"/>
      <c r="J22" s="55"/>
      <c r="K22" s="55"/>
      <c r="L22" s="69"/>
      <c r="M22" s="268"/>
      <c r="N22" s="72"/>
      <c r="O22" s="55"/>
      <c r="P22" s="77"/>
      <c r="Q22" s="79"/>
      <c r="R22" s="72"/>
      <c r="S22" s="77"/>
      <c r="T22" s="55"/>
      <c r="U22" s="78"/>
      <c r="V22" s="78"/>
      <c r="W22" s="79"/>
      <c r="X22" s="83"/>
      <c r="Y22" s="55"/>
      <c r="Z22" s="55"/>
      <c r="AA22" s="268"/>
      <c r="AB22" s="268"/>
      <c r="AC22" s="514"/>
      <c r="AD22" s="514"/>
      <c r="AE22" s="519"/>
      <c r="AF22" s="522"/>
      <c r="AG22" s="515"/>
      <c r="AH22" s="515"/>
      <c r="AI22" s="515"/>
      <c r="AJ22" s="516"/>
      <c r="AK22" s="520"/>
      <c r="AL22" s="523"/>
      <c r="AM22" s="514"/>
      <c r="AN22" s="514"/>
      <c r="AO22" s="514"/>
      <c r="AP22" s="514"/>
      <c r="AQ22" s="517"/>
    </row>
    <row r="23" spans="1:43" s="52" customFormat="1" ht="20.100000000000001" customHeight="1" x14ac:dyDescent="0.3">
      <c r="A23" s="48"/>
      <c r="B23" s="68"/>
      <c r="C23" s="267" t="s">
        <v>27</v>
      </c>
      <c r="D23" s="431"/>
      <c r="E23" s="432"/>
      <c r="F23" s="433"/>
      <c r="G23" s="434"/>
      <c r="H23" s="70"/>
      <c r="I23" s="55"/>
      <c r="J23" s="55"/>
      <c r="K23" s="55"/>
      <c r="L23" s="69"/>
      <c r="M23" s="268"/>
      <c r="N23" s="72"/>
      <c r="O23" s="55"/>
      <c r="P23" s="77"/>
      <c r="Q23" s="79"/>
      <c r="R23" s="72"/>
      <c r="S23" s="77"/>
      <c r="T23" s="55"/>
      <c r="U23" s="78"/>
      <c r="V23" s="78"/>
      <c r="W23" s="79"/>
      <c r="X23" s="83"/>
      <c r="Y23" s="55"/>
      <c r="Z23" s="55"/>
      <c r="AA23" s="268"/>
      <c r="AB23" s="268"/>
      <c r="AC23" s="514"/>
      <c r="AD23" s="514"/>
      <c r="AE23" s="519"/>
      <c r="AF23" s="522"/>
      <c r="AG23" s="515"/>
      <c r="AH23" s="515"/>
      <c r="AI23" s="515"/>
      <c r="AJ23" s="516"/>
      <c r="AK23" s="520"/>
      <c r="AL23" s="523"/>
      <c r="AM23" s="514"/>
      <c r="AN23" s="514"/>
      <c r="AO23" s="514"/>
      <c r="AP23" s="514"/>
      <c r="AQ23" s="517"/>
    </row>
    <row r="24" spans="1:43" s="52" customFormat="1" ht="20.100000000000001" customHeight="1" x14ac:dyDescent="0.3">
      <c r="A24" s="48"/>
      <c r="B24" s="68"/>
      <c r="C24" s="267" t="s">
        <v>27</v>
      </c>
      <c r="D24" s="431"/>
      <c r="E24" s="432"/>
      <c r="F24" s="433"/>
      <c r="G24" s="434"/>
      <c r="H24" s="70"/>
      <c r="I24" s="55"/>
      <c r="J24" s="55"/>
      <c r="K24" s="55"/>
      <c r="L24" s="69"/>
      <c r="M24" s="268"/>
      <c r="N24" s="72"/>
      <c r="O24" s="55"/>
      <c r="P24" s="77"/>
      <c r="Q24" s="79"/>
      <c r="R24" s="72"/>
      <c r="S24" s="77"/>
      <c r="T24" s="55"/>
      <c r="U24" s="78"/>
      <c r="V24" s="78"/>
      <c r="W24" s="79"/>
      <c r="X24" s="83"/>
      <c r="Y24" s="55"/>
      <c r="Z24" s="55"/>
      <c r="AA24" s="268"/>
      <c r="AB24" s="268"/>
      <c r="AC24" s="514"/>
      <c r="AD24" s="514"/>
      <c r="AE24" s="519"/>
      <c r="AF24" s="522"/>
      <c r="AG24" s="515"/>
      <c r="AH24" s="515"/>
      <c r="AI24" s="515"/>
      <c r="AJ24" s="516"/>
      <c r="AK24" s="520"/>
      <c r="AL24" s="523"/>
      <c r="AM24" s="514"/>
      <c r="AN24" s="514"/>
      <c r="AO24" s="514"/>
      <c r="AP24" s="514"/>
      <c r="AQ24" s="517"/>
    </row>
    <row r="25" spans="1:43" s="52" customFormat="1" ht="20.100000000000001" customHeight="1" x14ac:dyDescent="0.3">
      <c r="A25" s="48"/>
      <c r="B25" s="68"/>
      <c r="C25" s="267" t="s">
        <v>27</v>
      </c>
      <c r="D25" s="431"/>
      <c r="E25" s="432"/>
      <c r="F25" s="433"/>
      <c r="G25" s="434"/>
      <c r="H25" s="70"/>
      <c r="I25" s="55"/>
      <c r="J25" s="55"/>
      <c r="K25" s="55"/>
      <c r="L25" s="69"/>
      <c r="M25" s="268"/>
      <c r="N25" s="72"/>
      <c r="O25" s="55"/>
      <c r="P25" s="77"/>
      <c r="Q25" s="79"/>
      <c r="R25" s="72"/>
      <c r="S25" s="77"/>
      <c r="T25" s="55"/>
      <c r="U25" s="78"/>
      <c r="V25" s="78"/>
      <c r="W25" s="79"/>
      <c r="X25" s="83"/>
      <c r="Y25" s="55"/>
      <c r="Z25" s="55"/>
      <c r="AA25" s="268"/>
      <c r="AB25" s="268"/>
      <c r="AC25" s="514"/>
      <c r="AD25" s="514"/>
      <c r="AE25" s="519"/>
      <c r="AF25" s="522"/>
      <c r="AG25" s="515"/>
      <c r="AH25" s="515"/>
      <c r="AI25" s="515"/>
      <c r="AJ25" s="516"/>
      <c r="AK25" s="520"/>
      <c r="AL25" s="523"/>
      <c r="AM25" s="514"/>
      <c r="AN25" s="514"/>
      <c r="AO25" s="514"/>
      <c r="AP25" s="514"/>
      <c r="AQ25" s="517"/>
    </row>
    <row r="26" spans="1:43" s="52" customFormat="1" ht="20.100000000000001" customHeight="1" x14ac:dyDescent="0.3">
      <c r="A26" s="48"/>
      <c r="B26" s="68"/>
      <c r="C26" s="267" t="s">
        <v>27</v>
      </c>
      <c r="D26" s="431"/>
      <c r="E26" s="432"/>
      <c r="F26" s="433"/>
      <c r="G26" s="434"/>
      <c r="H26" s="70"/>
      <c r="I26" s="55"/>
      <c r="J26" s="55"/>
      <c r="K26" s="55"/>
      <c r="L26" s="69"/>
      <c r="M26" s="268"/>
      <c r="N26" s="72"/>
      <c r="O26" s="55"/>
      <c r="P26" s="77"/>
      <c r="Q26" s="79"/>
      <c r="R26" s="72"/>
      <c r="S26" s="77"/>
      <c r="T26" s="55"/>
      <c r="U26" s="78"/>
      <c r="V26" s="78"/>
      <c r="W26" s="79"/>
      <c r="X26" s="83"/>
      <c r="Y26" s="55"/>
      <c r="Z26" s="55"/>
      <c r="AA26" s="268"/>
      <c r="AB26" s="268"/>
      <c r="AC26" s="514"/>
      <c r="AD26" s="514"/>
      <c r="AE26" s="519"/>
      <c r="AF26" s="522"/>
      <c r="AG26" s="515"/>
      <c r="AH26" s="515"/>
      <c r="AI26" s="515"/>
      <c r="AJ26" s="516"/>
      <c r="AK26" s="520"/>
      <c r="AL26" s="523"/>
      <c r="AM26" s="514"/>
      <c r="AN26" s="514"/>
      <c r="AO26" s="514"/>
      <c r="AP26" s="514"/>
      <c r="AQ26" s="517"/>
    </row>
    <row r="27" spans="1:43" s="52" customFormat="1" ht="20.100000000000001" customHeight="1" x14ac:dyDescent="0.3">
      <c r="A27" s="48"/>
      <c r="B27" s="68"/>
      <c r="C27" s="267" t="s">
        <v>27</v>
      </c>
      <c r="D27" s="431"/>
      <c r="E27" s="432"/>
      <c r="F27" s="433"/>
      <c r="G27" s="434"/>
      <c r="H27" s="70"/>
      <c r="I27" s="55"/>
      <c r="J27" s="55"/>
      <c r="K27" s="55"/>
      <c r="L27" s="69"/>
      <c r="M27" s="268"/>
      <c r="N27" s="72"/>
      <c r="O27" s="55"/>
      <c r="P27" s="77"/>
      <c r="Q27" s="79"/>
      <c r="R27" s="72"/>
      <c r="S27" s="77"/>
      <c r="T27" s="55"/>
      <c r="U27" s="78"/>
      <c r="V27" s="78"/>
      <c r="W27" s="79"/>
      <c r="X27" s="83"/>
      <c r="Y27" s="55"/>
      <c r="Z27" s="55"/>
      <c r="AA27" s="268"/>
      <c r="AB27" s="268"/>
      <c r="AC27" s="514"/>
      <c r="AD27" s="514"/>
      <c r="AE27" s="519"/>
      <c r="AF27" s="522"/>
      <c r="AG27" s="515"/>
      <c r="AH27" s="515"/>
      <c r="AI27" s="515"/>
      <c r="AJ27" s="516"/>
      <c r="AK27" s="520"/>
      <c r="AL27" s="523"/>
      <c r="AM27" s="514"/>
      <c r="AN27" s="514"/>
      <c r="AO27" s="514"/>
      <c r="AP27" s="514"/>
      <c r="AQ27" s="517"/>
    </row>
    <row r="28" spans="1:43" s="52" customFormat="1" ht="20.100000000000001" customHeight="1" x14ac:dyDescent="0.3">
      <c r="A28" s="48"/>
      <c r="B28" s="68"/>
      <c r="C28" s="267" t="s">
        <v>27</v>
      </c>
      <c r="D28" s="431"/>
      <c r="E28" s="432"/>
      <c r="F28" s="433"/>
      <c r="G28" s="434"/>
      <c r="H28" s="70"/>
      <c r="I28" s="55"/>
      <c r="J28" s="55"/>
      <c r="K28" s="55"/>
      <c r="L28" s="69"/>
      <c r="M28" s="268"/>
      <c r="N28" s="72"/>
      <c r="O28" s="55"/>
      <c r="P28" s="77"/>
      <c r="Q28" s="79"/>
      <c r="R28" s="72"/>
      <c r="S28" s="77"/>
      <c r="T28" s="55"/>
      <c r="U28" s="78"/>
      <c r="V28" s="78"/>
      <c r="W28" s="79"/>
      <c r="X28" s="83"/>
      <c r="Y28" s="55"/>
      <c r="Z28" s="55"/>
      <c r="AA28" s="268"/>
      <c r="AB28" s="268"/>
      <c r="AC28" s="514"/>
      <c r="AD28" s="514"/>
      <c r="AE28" s="519"/>
      <c r="AF28" s="522"/>
      <c r="AG28" s="515"/>
      <c r="AH28" s="515"/>
      <c r="AI28" s="515"/>
      <c r="AJ28" s="516"/>
      <c r="AK28" s="520"/>
      <c r="AL28" s="523"/>
      <c r="AM28" s="514"/>
      <c r="AN28" s="514"/>
      <c r="AO28" s="514"/>
      <c r="AP28" s="514"/>
      <c r="AQ28" s="517"/>
    </row>
    <row r="29" spans="1:43" s="52" customFormat="1" ht="20.100000000000001" customHeight="1" x14ac:dyDescent="0.3">
      <c r="A29" s="48"/>
      <c r="B29" s="68"/>
      <c r="C29" s="267" t="s">
        <v>27</v>
      </c>
      <c r="D29" s="431"/>
      <c r="E29" s="432"/>
      <c r="F29" s="433"/>
      <c r="G29" s="434"/>
      <c r="H29" s="70"/>
      <c r="I29" s="55"/>
      <c r="J29" s="55"/>
      <c r="K29" s="55"/>
      <c r="L29" s="69"/>
      <c r="M29" s="268"/>
      <c r="N29" s="72"/>
      <c r="O29" s="55"/>
      <c r="P29" s="77"/>
      <c r="Q29" s="79"/>
      <c r="R29" s="72"/>
      <c r="S29" s="77"/>
      <c r="T29" s="55"/>
      <c r="U29" s="78"/>
      <c r="V29" s="78"/>
      <c r="W29" s="79"/>
      <c r="X29" s="83"/>
      <c r="Y29" s="55"/>
      <c r="Z29" s="55"/>
      <c r="AA29" s="268"/>
      <c r="AB29" s="268"/>
      <c r="AC29" s="514"/>
      <c r="AD29" s="514"/>
      <c r="AE29" s="519"/>
      <c r="AF29" s="522"/>
      <c r="AG29" s="515"/>
      <c r="AH29" s="515"/>
      <c r="AI29" s="515"/>
      <c r="AJ29" s="516"/>
      <c r="AK29" s="520"/>
      <c r="AL29" s="523"/>
      <c r="AM29" s="514"/>
      <c r="AN29" s="514"/>
      <c r="AO29" s="514"/>
      <c r="AP29" s="514"/>
      <c r="AQ29" s="517"/>
    </row>
    <row r="30" spans="1:43" s="52" customFormat="1" ht="20.100000000000001" customHeight="1" x14ac:dyDescent="0.3">
      <c r="A30" s="48"/>
      <c r="B30" s="68"/>
      <c r="C30" s="267" t="s">
        <v>27</v>
      </c>
      <c r="D30" s="431"/>
      <c r="E30" s="432"/>
      <c r="F30" s="433"/>
      <c r="G30" s="434"/>
      <c r="H30" s="70"/>
      <c r="I30" s="55"/>
      <c r="J30" s="55"/>
      <c r="K30" s="55"/>
      <c r="L30" s="69"/>
      <c r="M30" s="268"/>
      <c r="N30" s="72"/>
      <c r="O30" s="55"/>
      <c r="P30" s="77"/>
      <c r="Q30" s="79"/>
      <c r="R30" s="72"/>
      <c r="S30" s="77"/>
      <c r="T30" s="55"/>
      <c r="U30" s="78"/>
      <c r="V30" s="78"/>
      <c r="W30" s="79"/>
      <c r="X30" s="83"/>
      <c r="Y30" s="55"/>
      <c r="Z30" s="55"/>
      <c r="AA30" s="268"/>
      <c r="AB30" s="268"/>
      <c r="AC30" s="514"/>
      <c r="AD30" s="514"/>
      <c r="AE30" s="519"/>
      <c r="AF30" s="522"/>
      <c r="AG30" s="515"/>
      <c r="AH30" s="515"/>
      <c r="AI30" s="515"/>
      <c r="AJ30" s="516"/>
      <c r="AK30" s="520"/>
      <c r="AL30" s="523"/>
      <c r="AM30" s="514"/>
      <c r="AN30" s="514"/>
      <c r="AO30" s="514"/>
      <c r="AP30" s="514"/>
      <c r="AQ30" s="517"/>
    </row>
    <row r="31" spans="1:43" s="52" customFormat="1" ht="20.100000000000001" customHeight="1" x14ac:dyDescent="0.3">
      <c r="A31" s="48"/>
      <c r="B31" s="68"/>
      <c r="C31" s="267" t="s">
        <v>27</v>
      </c>
      <c r="D31" s="431"/>
      <c r="E31" s="432"/>
      <c r="F31" s="433"/>
      <c r="G31" s="434"/>
      <c r="H31" s="70"/>
      <c r="I31" s="55"/>
      <c r="J31" s="55"/>
      <c r="K31" s="55"/>
      <c r="L31" s="69"/>
      <c r="M31" s="268"/>
      <c r="N31" s="72"/>
      <c r="O31" s="55"/>
      <c r="P31" s="77"/>
      <c r="Q31" s="79"/>
      <c r="R31" s="72"/>
      <c r="S31" s="77"/>
      <c r="T31" s="55"/>
      <c r="U31" s="78"/>
      <c r="V31" s="78"/>
      <c r="W31" s="79"/>
      <c r="X31" s="83"/>
      <c r="Y31" s="55"/>
      <c r="Z31" s="55"/>
      <c r="AA31" s="268"/>
      <c r="AB31" s="268"/>
      <c r="AC31" s="514"/>
      <c r="AD31" s="514"/>
      <c r="AE31" s="519"/>
      <c r="AF31" s="522"/>
      <c r="AG31" s="515"/>
      <c r="AH31" s="515"/>
      <c r="AI31" s="515"/>
      <c r="AJ31" s="516"/>
      <c r="AK31" s="520"/>
      <c r="AL31" s="523"/>
      <c r="AM31" s="514"/>
      <c r="AN31" s="514"/>
      <c r="AO31" s="514"/>
      <c r="AP31" s="514"/>
      <c r="AQ31" s="517"/>
    </row>
    <row r="32" spans="1:43" s="52" customFormat="1" ht="20.100000000000001" customHeight="1" x14ac:dyDescent="0.3">
      <c r="A32" s="48"/>
      <c r="B32" s="68"/>
      <c r="C32" s="267" t="s">
        <v>27</v>
      </c>
      <c r="D32" s="431"/>
      <c r="E32" s="432"/>
      <c r="F32" s="433"/>
      <c r="G32" s="434"/>
      <c r="H32" s="70"/>
      <c r="I32" s="55"/>
      <c r="J32" s="55"/>
      <c r="K32" s="55"/>
      <c r="L32" s="69"/>
      <c r="M32" s="268"/>
      <c r="N32" s="72"/>
      <c r="O32" s="55"/>
      <c r="P32" s="77"/>
      <c r="Q32" s="79"/>
      <c r="R32" s="72"/>
      <c r="S32" s="77"/>
      <c r="T32" s="55"/>
      <c r="U32" s="78"/>
      <c r="V32" s="78"/>
      <c r="W32" s="79"/>
      <c r="X32" s="83"/>
      <c r="Y32" s="55"/>
      <c r="Z32" s="55"/>
      <c r="AA32" s="268"/>
      <c r="AB32" s="268"/>
      <c r="AC32" s="514"/>
      <c r="AD32" s="514"/>
      <c r="AE32" s="519"/>
      <c r="AF32" s="522"/>
      <c r="AG32" s="515"/>
      <c r="AH32" s="515"/>
      <c r="AI32" s="515"/>
      <c r="AJ32" s="516"/>
      <c r="AK32" s="520"/>
      <c r="AL32" s="523"/>
      <c r="AM32" s="514"/>
      <c r="AN32" s="514"/>
      <c r="AO32" s="514"/>
      <c r="AP32" s="514"/>
      <c r="AQ32" s="517"/>
    </row>
    <row r="33" spans="1:43" s="52" customFormat="1" ht="20.100000000000001" customHeight="1" x14ac:dyDescent="0.3">
      <c r="A33" s="48"/>
      <c r="B33" s="68"/>
      <c r="C33" s="267"/>
      <c r="D33" s="363"/>
      <c r="E33" s="364"/>
      <c r="F33" s="365"/>
      <c r="G33" s="366"/>
      <c r="H33" s="70"/>
      <c r="I33" s="55"/>
      <c r="J33" s="55"/>
      <c r="K33" s="55"/>
      <c r="L33" s="69"/>
      <c r="M33" s="268"/>
      <c r="N33" s="72"/>
      <c r="O33" s="69"/>
      <c r="P33" s="77"/>
      <c r="Q33" s="79"/>
      <c r="R33" s="72"/>
      <c r="S33" s="77"/>
      <c r="T33" s="55"/>
      <c r="U33" s="78"/>
      <c r="V33" s="78"/>
      <c r="W33" s="79"/>
      <c r="X33" s="83"/>
      <c r="Y33" s="55"/>
      <c r="Z33" s="55"/>
      <c r="AA33" s="268"/>
      <c r="AB33" s="268"/>
      <c r="AC33" s="83"/>
      <c r="AD33" s="78"/>
      <c r="AE33" s="268"/>
      <c r="AF33" s="83"/>
      <c r="AG33" s="78"/>
      <c r="AH33" s="78"/>
      <c r="AI33" s="78"/>
      <c r="AJ33" s="78"/>
      <c r="AK33" s="268"/>
      <c r="AL33" s="83"/>
      <c r="AM33" s="78"/>
      <c r="AN33" s="78"/>
      <c r="AO33" s="78"/>
      <c r="AP33" s="78"/>
      <c r="AQ33" s="78"/>
    </row>
    <row r="34" spans="1:43" s="36" customFormat="1" ht="20.100000000000001" customHeight="1" x14ac:dyDescent="0.3">
      <c r="B34" s="37">
        <v>74</v>
      </c>
      <c r="C34" s="38" t="s">
        <v>16</v>
      </c>
      <c r="D34" s="38"/>
      <c r="E34" s="38"/>
      <c r="F34" s="38"/>
      <c r="G34" s="38"/>
      <c r="H34" s="39"/>
      <c r="I34" s="40"/>
      <c r="J34" s="41"/>
      <c r="K34" s="41"/>
      <c r="L34" s="42"/>
      <c r="M34" s="43"/>
      <c r="N34" s="41"/>
      <c r="O34" s="44"/>
      <c r="P34" s="44"/>
      <c r="Q34" s="45"/>
      <c r="R34" s="43"/>
      <c r="S34" s="46"/>
      <c r="T34" s="43"/>
      <c r="U34" s="43"/>
      <c r="V34" s="43"/>
      <c r="W34" s="43"/>
      <c r="X34" s="47"/>
      <c r="Y34" s="47"/>
      <c r="Z34" s="47"/>
      <c r="AA34" s="43"/>
      <c r="AB34" s="43"/>
    </row>
  </sheetData>
  <mergeCells count="40">
    <mergeCell ref="AL1:AQ1"/>
    <mergeCell ref="H1:M1"/>
    <mergeCell ref="R1:W1"/>
    <mergeCell ref="X1:AB1"/>
    <mergeCell ref="B1:B3"/>
    <mergeCell ref="C1:C3"/>
    <mergeCell ref="D1:G1"/>
    <mergeCell ref="H2:H3"/>
    <mergeCell ref="I2:I3"/>
    <mergeCell ref="J2:J3"/>
    <mergeCell ref="K2:K3"/>
    <mergeCell ref="D2:D3"/>
    <mergeCell ref="E2:E3"/>
    <mergeCell ref="F2:F3"/>
    <mergeCell ref="G2:G3"/>
    <mergeCell ref="L2:L3"/>
    <mergeCell ref="AF1:AK1"/>
    <mergeCell ref="AI2:AK2"/>
    <mergeCell ref="M2:M3"/>
    <mergeCell ref="N2:N3"/>
    <mergeCell ref="O2:O3"/>
    <mergeCell ref="P2:P3"/>
    <mergeCell ref="AC2:AE2"/>
    <mergeCell ref="AC1:AE1"/>
    <mergeCell ref="N1:Q1"/>
    <mergeCell ref="U2:U3"/>
    <mergeCell ref="V2:V3"/>
    <mergeCell ref="W2:W3"/>
    <mergeCell ref="X2:X3"/>
    <mergeCell ref="Y2:Y3"/>
    <mergeCell ref="Q2:Q3"/>
    <mergeCell ref="R2:R3"/>
    <mergeCell ref="S2:S3"/>
    <mergeCell ref="T2:T3"/>
    <mergeCell ref="AL2:AN2"/>
    <mergeCell ref="AO2:AQ2"/>
    <mergeCell ref="Z2:Z3"/>
    <mergeCell ref="AB2:AB3"/>
    <mergeCell ref="AF2:AH2"/>
    <mergeCell ref="AA2:AA3"/>
  </mergeCells>
  <phoneticPr fontId="17" type="noConversion"/>
  <pageMargins left="0.52" right="0.19" top="0.56999999999999995" bottom="0.35" header="0.42" footer="0.18"/>
  <pageSetup paperSize="5" scale="70" fitToWidth="2" orientation="landscape" r:id="rId1"/>
  <headerFooter alignWithMargins="0">
    <oddHeader>&amp;C&amp;A&amp;RTemplate</oddHeader>
    <oddFooter>&amp;CPage &amp;P of &amp;N</oddFooter>
  </headerFooter>
  <colBreaks count="1" manualBreakCount="1">
    <brk id="28" max="1048575" man="1"/>
  </colBreaks>
  <ignoredErrors>
    <ignoredError sqref="I9:R9 AB9 T9:Z9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9"/>
  <sheetViews>
    <sheetView view="pageBreakPreview" zoomScale="65" zoomScaleNormal="60" zoomScaleSheetLayoutView="65" workbookViewId="0">
      <pane xSplit="1" ySplit="18" topLeftCell="AE40" activePane="bottomRight" state="frozen"/>
      <selection activeCell="K21" sqref="K21"/>
      <selection pane="topRight" activeCell="K21" sqref="K21"/>
      <selection pane="bottomLeft" activeCell="K21" sqref="K21"/>
      <selection pane="bottomRight" activeCell="X4" sqref="X4"/>
    </sheetView>
  </sheetViews>
  <sheetFormatPr defaultRowHeight="18" x14ac:dyDescent="0.25"/>
  <cols>
    <col min="1" max="1" width="9.140625" style="54" customWidth="1"/>
    <col min="2" max="2" width="17.85546875" style="54" customWidth="1"/>
    <col min="3" max="3" width="14.7109375" style="54" customWidth="1"/>
    <col min="4" max="4" width="3.7109375" style="12" customWidth="1"/>
    <col min="5" max="7" width="3.28515625" style="12" customWidth="1"/>
    <col min="8" max="8" width="32" style="2" customWidth="1"/>
    <col min="9" max="18" width="8.7109375" style="54" customWidth="1"/>
    <col min="19" max="19" width="10.85546875" style="54" customWidth="1"/>
    <col min="20" max="20" width="8.7109375" style="54" customWidth="1"/>
    <col min="21" max="23" width="8.7109375" style="56" customWidth="1"/>
    <col min="24" max="25" width="8.7109375" style="54" customWidth="1"/>
    <col min="26" max="26" width="10" style="54" customWidth="1"/>
    <col min="27" max="31" width="9.28515625" style="54" customWidth="1"/>
    <col min="32" max="16384" width="9.140625" style="54"/>
  </cols>
  <sheetData>
    <row r="1" spans="1:43" customFormat="1" ht="18" customHeight="1" x14ac:dyDescent="0.25">
      <c r="B1" s="851" t="s">
        <v>12</v>
      </c>
      <c r="C1" s="854" t="s">
        <v>13</v>
      </c>
      <c r="D1" s="857" t="s">
        <v>32</v>
      </c>
      <c r="E1" s="826"/>
      <c r="F1" s="826"/>
      <c r="G1" s="826"/>
      <c r="H1" s="844" t="s">
        <v>28</v>
      </c>
      <c r="I1" s="845"/>
      <c r="J1" s="845"/>
      <c r="K1" s="845"/>
      <c r="L1" s="845"/>
      <c r="M1" s="846"/>
      <c r="N1" s="834" t="s">
        <v>29</v>
      </c>
      <c r="O1" s="835"/>
      <c r="P1" s="835"/>
      <c r="Q1" s="836"/>
      <c r="R1" s="834" t="s">
        <v>30</v>
      </c>
      <c r="S1" s="835"/>
      <c r="T1" s="835"/>
      <c r="U1" s="835"/>
      <c r="V1" s="835"/>
      <c r="W1" s="835"/>
      <c r="X1" s="847" t="s">
        <v>31</v>
      </c>
      <c r="Y1" s="848"/>
      <c r="Z1" s="848"/>
      <c r="AA1" s="849"/>
      <c r="AB1" s="849"/>
      <c r="AC1" s="831" t="s">
        <v>158</v>
      </c>
      <c r="AD1" s="832"/>
      <c r="AE1" s="833"/>
      <c r="AF1" s="820" t="s">
        <v>156</v>
      </c>
      <c r="AG1" s="821"/>
      <c r="AH1" s="821"/>
      <c r="AI1" s="821"/>
      <c r="AJ1" s="821"/>
      <c r="AK1" s="821"/>
      <c r="AL1" s="820" t="s">
        <v>155</v>
      </c>
      <c r="AM1" s="821"/>
      <c r="AN1" s="821"/>
      <c r="AO1" s="821"/>
      <c r="AP1" s="821"/>
      <c r="AQ1" s="843"/>
    </row>
    <row r="2" spans="1:43" customFormat="1" ht="41.25" customHeight="1" x14ac:dyDescent="0.2">
      <c r="B2" s="852"/>
      <c r="C2" s="855"/>
      <c r="D2" s="861" t="s">
        <v>21</v>
      </c>
      <c r="E2" s="863" t="s">
        <v>22</v>
      </c>
      <c r="F2" s="863" t="s">
        <v>23</v>
      </c>
      <c r="G2" s="865" t="s">
        <v>24</v>
      </c>
      <c r="H2" s="858" t="s">
        <v>145</v>
      </c>
      <c r="I2" s="857" t="s">
        <v>7</v>
      </c>
      <c r="J2" s="826" t="s">
        <v>3</v>
      </c>
      <c r="K2" s="826" t="s">
        <v>4</v>
      </c>
      <c r="L2" s="867" t="s">
        <v>0</v>
      </c>
      <c r="M2" s="822" t="s">
        <v>5</v>
      </c>
      <c r="N2" s="824" t="s">
        <v>15</v>
      </c>
      <c r="O2" s="826" t="s">
        <v>14</v>
      </c>
      <c r="P2" s="826" t="s">
        <v>6</v>
      </c>
      <c r="Q2" s="841" t="s">
        <v>8</v>
      </c>
      <c r="R2" s="824" t="s">
        <v>9</v>
      </c>
      <c r="S2" s="808" t="s">
        <v>10</v>
      </c>
      <c r="T2" s="810" t="s">
        <v>149</v>
      </c>
      <c r="U2" s="808" t="s">
        <v>19</v>
      </c>
      <c r="V2" s="808" t="s">
        <v>17</v>
      </c>
      <c r="W2" s="837" t="s">
        <v>18</v>
      </c>
      <c r="X2" s="869" t="s">
        <v>219</v>
      </c>
      <c r="Y2" s="870"/>
      <c r="Z2" s="870"/>
      <c r="AA2" s="870"/>
      <c r="AB2" s="871"/>
      <c r="AC2" s="831" t="s">
        <v>153</v>
      </c>
      <c r="AD2" s="832"/>
      <c r="AE2" s="833"/>
      <c r="AF2" s="812" t="s">
        <v>153</v>
      </c>
      <c r="AG2" s="813"/>
      <c r="AH2" s="813"/>
      <c r="AI2" s="814" t="s">
        <v>154</v>
      </c>
      <c r="AJ2" s="813"/>
      <c r="AK2" s="815"/>
      <c r="AL2" s="812" t="s">
        <v>153</v>
      </c>
      <c r="AM2" s="813"/>
      <c r="AN2" s="813"/>
      <c r="AO2" s="814" t="s">
        <v>154</v>
      </c>
      <c r="AP2" s="813"/>
      <c r="AQ2" s="815"/>
    </row>
    <row r="3" spans="1:43" s="1" customFormat="1" ht="45.75" customHeight="1" thickBot="1" x14ac:dyDescent="0.3">
      <c r="B3" s="853"/>
      <c r="C3" s="856"/>
      <c r="D3" s="862"/>
      <c r="E3" s="864"/>
      <c r="F3" s="864"/>
      <c r="G3" s="866"/>
      <c r="H3" s="859"/>
      <c r="I3" s="860"/>
      <c r="J3" s="827"/>
      <c r="K3" s="827"/>
      <c r="L3" s="868"/>
      <c r="M3" s="823"/>
      <c r="N3" s="825"/>
      <c r="O3" s="827"/>
      <c r="P3" s="827"/>
      <c r="Q3" s="842"/>
      <c r="R3" s="825"/>
      <c r="S3" s="809"/>
      <c r="T3" s="811"/>
      <c r="U3" s="809"/>
      <c r="V3" s="809"/>
      <c r="W3" s="838"/>
      <c r="X3" s="760" t="s">
        <v>214</v>
      </c>
      <c r="Y3" s="761" t="s">
        <v>215</v>
      </c>
      <c r="Z3" s="761" t="s">
        <v>216</v>
      </c>
      <c r="AA3" s="762" t="s">
        <v>217</v>
      </c>
      <c r="AB3" s="762" t="s">
        <v>218</v>
      </c>
      <c r="AC3" s="532" t="s">
        <v>150</v>
      </c>
      <c r="AD3" s="533" t="s">
        <v>151</v>
      </c>
      <c r="AE3" s="534" t="s">
        <v>152</v>
      </c>
      <c r="AF3" s="535" t="s">
        <v>150</v>
      </c>
      <c r="AG3" s="536" t="s">
        <v>151</v>
      </c>
      <c r="AH3" s="536" t="s">
        <v>152</v>
      </c>
      <c r="AI3" s="537" t="s">
        <v>150</v>
      </c>
      <c r="AJ3" s="536" t="s">
        <v>151</v>
      </c>
      <c r="AK3" s="536" t="s">
        <v>152</v>
      </c>
      <c r="AL3" s="535" t="s">
        <v>150</v>
      </c>
      <c r="AM3" s="536" t="s">
        <v>151</v>
      </c>
      <c r="AN3" s="538" t="s">
        <v>152</v>
      </c>
      <c r="AO3" s="539" t="s">
        <v>150</v>
      </c>
      <c r="AP3" s="536" t="s">
        <v>151</v>
      </c>
      <c r="AQ3" s="540" t="s">
        <v>152</v>
      </c>
    </row>
    <row r="4" spans="1:43" s="52" customFormat="1" ht="20.100000000000001" customHeight="1" x14ac:dyDescent="0.25">
      <c r="A4" s="435"/>
      <c r="B4" s="68"/>
      <c r="C4" s="68"/>
      <c r="D4" s="427"/>
      <c r="E4" s="427"/>
      <c r="F4" s="427"/>
      <c r="G4" s="437"/>
      <c r="H4" s="50"/>
      <c r="I4" s="55"/>
      <c r="J4" s="55"/>
      <c r="K4" s="55"/>
      <c r="L4" s="69"/>
      <c r="M4" s="268"/>
      <c r="N4" s="72"/>
      <c r="O4" s="55"/>
      <c r="P4" s="77"/>
      <c r="Q4" s="67"/>
      <c r="R4" s="72"/>
      <c r="S4" s="77"/>
      <c r="T4" s="55"/>
      <c r="U4" s="78"/>
      <c r="V4" s="78"/>
      <c r="W4" s="79"/>
      <c r="X4" s="83"/>
      <c r="Y4" s="55"/>
      <c r="Z4" s="55"/>
      <c r="AA4" s="268"/>
      <c r="AB4" s="268"/>
      <c r="AC4" s="514"/>
      <c r="AD4" s="514"/>
      <c r="AE4" s="514"/>
      <c r="AF4" s="515"/>
      <c r="AG4" s="515"/>
      <c r="AH4" s="515"/>
      <c r="AI4" s="515"/>
      <c r="AJ4" s="515"/>
      <c r="AK4" s="515"/>
      <c r="AL4" s="514"/>
      <c r="AM4" s="514"/>
      <c r="AN4" s="514"/>
      <c r="AO4" s="514"/>
      <c r="AP4" s="514"/>
      <c r="AQ4" s="514"/>
    </row>
    <row r="5" spans="1:43" s="52" customFormat="1" ht="20.100000000000001" customHeight="1" x14ac:dyDescent="0.25">
      <c r="A5" s="435"/>
      <c r="B5" s="68"/>
      <c r="C5" s="68"/>
      <c r="D5" s="442"/>
      <c r="E5" s="431"/>
      <c r="F5" s="431"/>
      <c r="G5" s="438"/>
      <c r="H5" s="50"/>
      <c r="I5" s="55"/>
      <c r="J5" s="55"/>
      <c r="K5" s="55"/>
      <c r="L5" s="69"/>
      <c r="M5" s="268"/>
      <c r="N5" s="72"/>
      <c r="O5" s="55"/>
      <c r="P5" s="77"/>
      <c r="Q5" s="79"/>
      <c r="R5" s="72"/>
      <c r="S5" s="77"/>
      <c r="T5" s="55"/>
      <c r="U5" s="78"/>
      <c r="V5" s="78"/>
      <c r="W5" s="79"/>
      <c r="X5" s="83"/>
      <c r="Y5" s="55"/>
      <c r="Z5" s="55"/>
      <c r="AA5" s="268"/>
      <c r="AB5" s="268"/>
      <c r="AC5" s="514"/>
      <c r="AD5" s="514"/>
      <c r="AE5" s="514"/>
      <c r="AF5" s="515"/>
      <c r="AG5" s="515"/>
      <c r="AH5" s="515"/>
      <c r="AI5" s="515"/>
      <c r="AJ5" s="515"/>
      <c r="AK5" s="515"/>
      <c r="AL5" s="514"/>
      <c r="AM5" s="514"/>
      <c r="AN5" s="514"/>
      <c r="AO5" s="514"/>
      <c r="AP5" s="514"/>
      <c r="AQ5" s="514"/>
    </row>
    <row r="6" spans="1:43" s="52" customFormat="1" ht="20.100000000000001" customHeight="1" x14ac:dyDescent="0.25">
      <c r="A6" s="435"/>
      <c r="B6" s="68"/>
      <c r="C6" s="68"/>
      <c r="D6" s="442"/>
      <c r="E6" s="431"/>
      <c r="F6" s="431"/>
      <c r="G6" s="438"/>
      <c r="H6" s="50"/>
      <c r="I6" s="55"/>
      <c r="J6" s="55"/>
      <c r="K6" s="55"/>
      <c r="L6" s="69"/>
      <c r="M6" s="268"/>
      <c r="N6" s="72"/>
      <c r="O6" s="55"/>
      <c r="P6" s="77"/>
      <c r="Q6" s="79"/>
      <c r="R6" s="72"/>
      <c r="S6" s="77"/>
      <c r="T6" s="55"/>
      <c r="U6" s="78"/>
      <c r="V6" s="78"/>
      <c r="W6" s="79"/>
      <c r="X6" s="83"/>
      <c r="Y6" s="55"/>
      <c r="Z6" s="55"/>
      <c r="AA6" s="268"/>
      <c r="AB6" s="268"/>
      <c r="AC6" s="514"/>
      <c r="AD6" s="514"/>
      <c r="AE6" s="514"/>
      <c r="AF6" s="515"/>
      <c r="AG6" s="515"/>
      <c r="AH6" s="515"/>
      <c r="AI6" s="515"/>
      <c r="AJ6" s="515"/>
      <c r="AK6" s="515"/>
      <c r="AL6" s="514"/>
      <c r="AM6" s="514"/>
      <c r="AN6" s="514"/>
      <c r="AO6" s="514"/>
      <c r="AP6" s="514"/>
      <c r="AQ6" s="514"/>
    </row>
    <row r="7" spans="1:43" s="52" customFormat="1" ht="20.100000000000001" customHeight="1" thickBot="1" x14ac:dyDescent="0.3">
      <c r="A7" s="435"/>
      <c r="B7" s="448"/>
      <c r="C7" s="448"/>
      <c r="D7" s="449"/>
      <c r="E7" s="449"/>
      <c r="F7" s="449"/>
      <c r="G7" s="450"/>
      <c r="H7" s="463"/>
      <c r="I7" s="452"/>
      <c r="J7" s="452"/>
      <c r="K7" s="452"/>
      <c r="L7" s="453"/>
      <c r="M7" s="454"/>
      <c r="N7" s="455"/>
      <c r="O7" s="452"/>
      <c r="P7" s="456"/>
      <c r="Q7" s="457"/>
      <c r="R7" s="455"/>
      <c r="S7" s="456"/>
      <c r="T7" s="452"/>
      <c r="U7" s="458"/>
      <c r="V7" s="458"/>
      <c r="W7" s="457"/>
      <c r="X7" s="459"/>
      <c r="Y7" s="452"/>
      <c r="Z7" s="452"/>
      <c r="AA7" s="454"/>
      <c r="AB7" s="454"/>
      <c r="AC7" s="464"/>
      <c r="AD7" s="452"/>
      <c r="AE7" s="457"/>
      <c r="AF7" s="460"/>
      <c r="AG7" s="453"/>
      <c r="AH7" s="453"/>
      <c r="AI7" s="453"/>
      <c r="AJ7" s="453"/>
      <c r="AK7" s="461"/>
      <c r="AL7" s="460"/>
      <c r="AM7" s="453"/>
      <c r="AN7" s="453"/>
      <c r="AO7" s="453"/>
      <c r="AP7" s="453"/>
      <c r="AQ7" s="453"/>
    </row>
    <row r="8" spans="1:43" s="53" customFormat="1" ht="20.100000000000001" customHeight="1" thickBot="1" x14ac:dyDescent="0.25">
      <c r="B8" s="872" t="s">
        <v>208</v>
      </c>
      <c r="C8" s="873"/>
      <c r="D8" s="873"/>
      <c r="E8" s="873"/>
      <c r="F8" s="873"/>
      <c r="G8" s="874"/>
      <c r="H8" s="444"/>
      <c r="I8" s="57"/>
      <c r="J8" s="57"/>
      <c r="K8" s="57"/>
      <c r="L8" s="58"/>
      <c r="M8" s="60"/>
      <c r="N8" s="61"/>
      <c r="O8" s="57"/>
      <c r="P8" s="59"/>
      <c r="Q8" s="62"/>
      <c r="R8" s="61"/>
      <c r="S8" s="59"/>
      <c r="T8" s="57"/>
      <c r="U8" s="264"/>
      <c r="V8" s="264"/>
      <c r="W8" s="265"/>
      <c r="X8" s="63"/>
      <c r="Y8" s="57"/>
      <c r="Z8" s="57"/>
      <c r="AA8" s="413"/>
      <c r="AB8" s="413"/>
      <c r="AC8" s="445"/>
      <c r="AD8" s="58"/>
      <c r="AE8" s="413"/>
      <c r="AF8" s="63"/>
      <c r="AG8" s="58"/>
      <c r="AH8" s="58"/>
      <c r="AI8" s="58"/>
      <c r="AJ8" s="58"/>
      <c r="AK8" s="413"/>
      <c r="AL8" s="63"/>
      <c r="AM8" s="58"/>
      <c r="AN8" s="58"/>
      <c r="AO8" s="58"/>
      <c r="AP8" s="58"/>
      <c r="AQ8" s="58"/>
    </row>
    <row r="9" spans="1:43" s="52" customFormat="1" ht="20.100000000000001" customHeight="1" x14ac:dyDescent="0.25">
      <c r="A9" s="435"/>
      <c r="B9" s="68" t="s">
        <v>112</v>
      </c>
      <c r="C9" s="68" t="s">
        <v>34</v>
      </c>
      <c r="D9" s="427" t="s">
        <v>25</v>
      </c>
      <c r="E9" s="427" t="s">
        <v>25</v>
      </c>
      <c r="F9" s="427" t="s">
        <v>25</v>
      </c>
      <c r="G9" s="437" t="s">
        <v>25</v>
      </c>
      <c r="H9" s="50"/>
      <c r="I9" s="55"/>
      <c r="J9" s="55"/>
      <c r="K9" s="55"/>
      <c r="L9" s="69"/>
      <c r="M9" s="268"/>
      <c r="N9" s="72"/>
      <c r="O9" s="55"/>
      <c r="P9" s="77"/>
      <c r="Q9" s="67"/>
      <c r="R9" s="72"/>
      <c r="S9" s="77"/>
      <c r="T9" s="55"/>
      <c r="U9" s="78"/>
      <c r="V9" s="78"/>
      <c r="W9" s="79"/>
      <c r="X9" s="83"/>
      <c r="Y9" s="55"/>
      <c r="Z9" s="55"/>
      <c r="AA9" s="268"/>
      <c r="AB9" s="348"/>
      <c r="AC9" s="475"/>
      <c r="AD9" s="481"/>
      <c r="AE9" s="476"/>
      <c r="AF9" s="477"/>
      <c r="AG9" s="478"/>
      <c r="AH9" s="478"/>
      <c r="AI9" s="478"/>
      <c r="AJ9" s="478"/>
      <c r="AK9" s="480"/>
      <c r="AL9" s="475"/>
      <c r="AM9" s="481"/>
      <c r="AN9" s="481"/>
      <c r="AO9" s="481"/>
      <c r="AP9" s="481"/>
      <c r="AQ9" s="483"/>
    </row>
    <row r="10" spans="1:43" s="52" customFormat="1" ht="20.100000000000001" customHeight="1" x14ac:dyDescent="0.25">
      <c r="A10" s="435"/>
      <c r="B10" s="68" t="s">
        <v>157</v>
      </c>
      <c r="C10" s="68" t="s">
        <v>161</v>
      </c>
      <c r="D10" s="442" t="s">
        <v>25</v>
      </c>
      <c r="E10" s="431" t="s">
        <v>25</v>
      </c>
      <c r="F10" s="431" t="s">
        <v>25</v>
      </c>
      <c r="G10" s="438" t="s">
        <v>25</v>
      </c>
      <c r="H10" s="50"/>
      <c r="I10" s="55"/>
      <c r="J10" s="55"/>
      <c r="K10" s="55"/>
      <c r="L10" s="69"/>
      <c r="M10" s="268"/>
      <c r="N10" s="72"/>
      <c r="O10" s="55"/>
      <c r="P10" s="77"/>
      <c r="Q10" s="79"/>
      <c r="R10" s="72"/>
      <c r="S10" s="77"/>
      <c r="T10" s="55"/>
      <c r="U10" s="78"/>
      <c r="V10" s="78"/>
      <c r="W10" s="79"/>
      <c r="X10" s="83"/>
      <c r="Y10" s="55"/>
      <c r="Z10" s="55"/>
      <c r="AA10" s="268"/>
      <c r="AB10" s="348"/>
      <c r="AC10" s="475"/>
      <c r="AD10" s="481"/>
      <c r="AE10" s="476"/>
      <c r="AF10" s="477"/>
      <c r="AG10" s="478"/>
      <c r="AH10" s="478"/>
      <c r="AI10" s="478"/>
      <c r="AJ10" s="478"/>
      <c r="AK10" s="480"/>
      <c r="AL10" s="475"/>
      <c r="AM10" s="481"/>
      <c r="AN10" s="481"/>
      <c r="AO10" s="481"/>
      <c r="AP10" s="481"/>
      <c r="AQ10" s="483"/>
    </row>
    <row r="11" spans="1:43" s="52" customFormat="1" ht="20.100000000000001" customHeight="1" x14ac:dyDescent="0.25">
      <c r="A11" s="435"/>
      <c r="B11" s="68" t="s">
        <v>113</v>
      </c>
      <c r="C11" s="68" t="s">
        <v>35</v>
      </c>
      <c r="D11" s="442" t="s">
        <v>25</v>
      </c>
      <c r="E11" s="431" t="s">
        <v>25</v>
      </c>
      <c r="F11" s="431" t="s">
        <v>25</v>
      </c>
      <c r="G11" s="438" t="s">
        <v>25</v>
      </c>
      <c r="H11" s="50"/>
      <c r="I11" s="55"/>
      <c r="J11" s="55"/>
      <c r="K11" s="55"/>
      <c r="L11" s="69"/>
      <c r="M11" s="268"/>
      <c r="N11" s="72"/>
      <c r="O11" s="55"/>
      <c r="P11" s="77"/>
      <c r="Q11" s="79"/>
      <c r="R11" s="72"/>
      <c r="S11" s="77"/>
      <c r="T11" s="55"/>
      <c r="U11" s="78"/>
      <c r="V11" s="78"/>
      <c r="W11" s="79"/>
      <c r="X11" s="83"/>
      <c r="Y11" s="55"/>
      <c r="Z11" s="55"/>
      <c r="AA11" s="268"/>
      <c r="AB11" s="348"/>
      <c r="AC11" s="475"/>
      <c r="AD11" s="481"/>
      <c r="AE11" s="476"/>
      <c r="AF11" s="477"/>
      <c r="AG11" s="478"/>
      <c r="AH11" s="478"/>
      <c r="AI11" s="478"/>
      <c r="AJ11" s="478"/>
      <c r="AK11" s="480"/>
      <c r="AL11" s="475"/>
      <c r="AM11" s="481"/>
      <c r="AN11" s="481"/>
      <c r="AO11" s="481"/>
      <c r="AP11" s="481"/>
      <c r="AQ11" s="483"/>
    </row>
    <row r="12" spans="1:43" s="52" customFormat="1" ht="20.100000000000001" customHeight="1" thickBot="1" x14ac:dyDescent="0.3">
      <c r="A12" s="435"/>
      <c r="B12" s="448"/>
      <c r="C12" s="448"/>
      <c r="D12" s="449"/>
      <c r="E12" s="449"/>
      <c r="F12" s="449"/>
      <c r="G12" s="450"/>
      <c r="H12" s="463"/>
      <c r="I12" s="452"/>
      <c r="J12" s="452"/>
      <c r="K12" s="452"/>
      <c r="L12" s="453"/>
      <c r="M12" s="454"/>
      <c r="N12" s="455"/>
      <c r="O12" s="452"/>
      <c r="P12" s="456"/>
      <c r="Q12" s="457"/>
      <c r="R12" s="455"/>
      <c r="S12" s="456"/>
      <c r="T12" s="452"/>
      <c r="U12" s="458"/>
      <c r="V12" s="458"/>
      <c r="W12" s="457"/>
      <c r="X12" s="459"/>
      <c r="Y12" s="452"/>
      <c r="Z12" s="452"/>
      <c r="AA12" s="454"/>
      <c r="AB12" s="454"/>
      <c r="AC12" s="464"/>
      <c r="AD12" s="452"/>
      <c r="AE12" s="457"/>
      <c r="AF12" s="460"/>
      <c r="AG12" s="453"/>
      <c r="AH12" s="453"/>
      <c r="AI12" s="453"/>
      <c r="AJ12" s="453"/>
      <c r="AK12" s="461"/>
      <c r="AL12" s="460"/>
      <c r="AM12" s="453"/>
      <c r="AN12" s="453"/>
      <c r="AO12" s="453"/>
      <c r="AP12" s="453"/>
      <c r="AQ12" s="453"/>
    </row>
    <row r="13" spans="1:43" s="53" customFormat="1" ht="20.100000000000001" customHeight="1" thickBot="1" x14ac:dyDescent="0.25">
      <c r="B13" s="872" t="s">
        <v>207</v>
      </c>
      <c r="C13" s="873"/>
      <c r="D13" s="873"/>
      <c r="E13" s="873"/>
      <c r="F13" s="873"/>
      <c r="G13" s="874"/>
      <c r="H13" s="444"/>
      <c r="I13" s="57"/>
      <c r="J13" s="57"/>
      <c r="K13" s="57"/>
      <c r="L13" s="58"/>
      <c r="M13" s="60"/>
      <c r="N13" s="61"/>
      <c r="O13" s="57"/>
      <c r="P13" s="59"/>
      <c r="Q13" s="62"/>
      <c r="R13" s="61"/>
      <c r="S13" s="59"/>
      <c r="T13" s="57"/>
      <c r="U13" s="264"/>
      <c r="V13" s="264"/>
      <c r="W13" s="265"/>
      <c r="X13" s="63"/>
      <c r="Y13" s="57"/>
      <c r="Z13" s="57"/>
      <c r="AA13" s="413"/>
      <c r="AB13" s="413"/>
      <c r="AC13" s="445"/>
      <c r="AD13" s="58"/>
      <c r="AE13" s="413"/>
      <c r="AF13" s="63"/>
      <c r="AG13" s="58"/>
      <c r="AH13" s="58"/>
      <c r="AI13" s="58"/>
      <c r="AJ13" s="58"/>
      <c r="AK13" s="413"/>
      <c r="AL13" s="63"/>
      <c r="AM13" s="58"/>
      <c r="AN13" s="58"/>
      <c r="AO13" s="58"/>
      <c r="AP13" s="58"/>
      <c r="AQ13" s="58"/>
    </row>
    <row r="14" spans="1:43" s="52" customFormat="1" ht="20.100000000000001" customHeight="1" x14ac:dyDescent="0.25">
      <c r="A14" s="436"/>
      <c r="B14" s="68" t="s">
        <v>112</v>
      </c>
      <c r="C14" s="68" t="s">
        <v>34</v>
      </c>
      <c r="D14" s="442" t="s">
        <v>25</v>
      </c>
      <c r="E14" s="431" t="s">
        <v>25</v>
      </c>
      <c r="F14" s="431" t="s">
        <v>25</v>
      </c>
      <c r="G14" s="438" t="s">
        <v>25</v>
      </c>
      <c r="H14" s="50"/>
      <c r="I14" s="55"/>
      <c r="J14" s="55"/>
      <c r="K14" s="55"/>
      <c r="L14" s="69"/>
      <c r="M14" s="268"/>
      <c r="N14" s="72"/>
      <c r="O14" s="55"/>
      <c r="P14" s="77"/>
      <c r="Q14" s="79"/>
      <c r="R14" s="72"/>
      <c r="S14" s="77"/>
      <c r="T14" s="55"/>
      <c r="U14" s="78"/>
      <c r="V14" s="78"/>
      <c r="W14" s="79"/>
      <c r="X14" s="83"/>
      <c r="Y14" s="55"/>
      <c r="Z14" s="55"/>
      <c r="AA14" s="268"/>
      <c r="AB14" s="348"/>
      <c r="AC14" s="484"/>
      <c r="AD14" s="489"/>
      <c r="AE14" s="485"/>
      <c r="AF14" s="486"/>
      <c r="AG14" s="487"/>
      <c r="AH14" s="487"/>
      <c r="AI14" s="487"/>
      <c r="AJ14" s="487"/>
      <c r="AK14" s="488"/>
      <c r="AL14" s="484"/>
      <c r="AM14" s="489"/>
      <c r="AN14" s="489"/>
      <c r="AO14" s="489"/>
      <c r="AP14" s="489"/>
      <c r="AQ14" s="490"/>
    </row>
    <row r="15" spans="1:43" s="52" customFormat="1" ht="20.100000000000001" customHeight="1" x14ac:dyDescent="0.25">
      <c r="A15" s="436"/>
      <c r="B15" s="64" t="s">
        <v>36</v>
      </c>
      <c r="C15" s="64" t="s">
        <v>41</v>
      </c>
      <c r="D15" s="427" t="s">
        <v>25</v>
      </c>
      <c r="E15" s="427" t="s">
        <v>25</v>
      </c>
      <c r="F15" s="427" t="s">
        <v>25</v>
      </c>
      <c r="G15" s="437" t="s">
        <v>25</v>
      </c>
      <c r="H15" s="49"/>
      <c r="I15" s="67"/>
      <c r="J15" s="67"/>
      <c r="K15" s="67"/>
      <c r="L15" s="65"/>
      <c r="M15" s="71"/>
      <c r="N15" s="75"/>
      <c r="O15" s="67"/>
      <c r="P15" s="73"/>
      <c r="Q15" s="74"/>
      <c r="R15" s="75"/>
      <c r="S15" s="73"/>
      <c r="T15" s="67"/>
      <c r="U15" s="76"/>
      <c r="V15" s="76"/>
      <c r="W15" s="74"/>
      <c r="X15" s="82"/>
      <c r="Y15" s="67"/>
      <c r="Z15" s="67"/>
      <c r="AA15" s="71"/>
      <c r="AB15" s="758"/>
      <c r="AC15" s="417"/>
      <c r="AD15" s="67"/>
      <c r="AE15" s="74"/>
      <c r="AF15" s="82"/>
      <c r="AG15" s="76"/>
      <c r="AH15" s="76"/>
      <c r="AI15" s="76"/>
      <c r="AJ15" s="76"/>
      <c r="AK15" s="71"/>
      <c r="AL15" s="82"/>
      <c r="AM15" s="76"/>
      <c r="AN15" s="76"/>
      <c r="AO15" s="76"/>
      <c r="AP15" s="76"/>
      <c r="AQ15" s="76"/>
    </row>
    <row r="16" spans="1:43" s="52" customFormat="1" ht="20.100000000000001" customHeight="1" x14ac:dyDescent="0.25">
      <c r="A16" s="436"/>
      <c r="B16" s="68" t="s">
        <v>37</v>
      </c>
      <c r="C16" s="68" t="s">
        <v>33</v>
      </c>
      <c r="D16" s="442" t="s">
        <v>25</v>
      </c>
      <c r="E16" s="431" t="s">
        <v>25</v>
      </c>
      <c r="F16" s="431" t="s">
        <v>25</v>
      </c>
      <c r="G16" s="438" t="s">
        <v>25</v>
      </c>
      <c r="H16" s="50"/>
      <c r="I16" s="55"/>
      <c r="J16" s="55"/>
      <c r="K16" s="55"/>
      <c r="L16" s="69"/>
      <c r="M16" s="268"/>
      <c r="N16" s="72"/>
      <c r="O16" s="55"/>
      <c r="P16" s="77"/>
      <c r="Q16" s="79"/>
      <c r="R16" s="72"/>
      <c r="S16" s="77"/>
      <c r="T16" s="55"/>
      <c r="U16" s="78"/>
      <c r="V16" s="78"/>
      <c r="W16" s="79"/>
      <c r="X16" s="83"/>
      <c r="Y16" s="55"/>
      <c r="Z16" s="55"/>
      <c r="AA16" s="268"/>
      <c r="AB16" s="348"/>
      <c r="AC16" s="484"/>
      <c r="AD16" s="489"/>
      <c r="AE16" s="485"/>
      <c r="AF16" s="486"/>
      <c r="AG16" s="710"/>
      <c r="AH16" s="487"/>
      <c r="AI16" s="487"/>
      <c r="AJ16" s="487"/>
      <c r="AK16" s="488"/>
      <c r="AL16" s="484"/>
      <c r="AM16" s="489"/>
      <c r="AN16" s="489"/>
      <c r="AO16" s="489"/>
      <c r="AP16" s="489"/>
      <c r="AQ16" s="490"/>
    </row>
    <row r="17" spans="1:43" s="52" customFormat="1" ht="20.100000000000001" customHeight="1" thickBot="1" x14ac:dyDescent="0.3">
      <c r="A17" s="436"/>
      <c r="B17" s="439" t="s">
        <v>113</v>
      </c>
      <c r="C17" s="439" t="s">
        <v>35</v>
      </c>
      <c r="D17" s="443" t="s">
        <v>25</v>
      </c>
      <c r="E17" s="440" t="s">
        <v>25</v>
      </c>
      <c r="F17" s="440" t="s">
        <v>25</v>
      </c>
      <c r="G17" s="441" t="s">
        <v>25</v>
      </c>
      <c r="H17" s="51"/>
      <c r="I17" s="286"/>
      <c r="J17" s="286"/>
      <c r="K17" s="286"/>
      <c r="L17" s="287"/>
      <c r="M17" s="414"/>
      <c r="N17" s="288"/>
      <c r="O17" s="286"/>
      <c r="P17" s="289"/>
      <c r="Q17" s="290"/>
      <c r="R17" s="288"/>
      <c r="S17" s="289"/>
      <c r="T17" s="286"/>
      <c r="U17" s="291"/>
      <c r="V17" s="291"/>
      <c r="W17" s="290"/>
      <c r="X17" s="292"/>
      <c r="Y17" s="286"/>
      <c r="Z17" s="286"/>
      <c r="AA17" s="414"/>
      <c r="AB17" s="759"/>
      <c r="AC17" s="484"/>
      <c r="AD17" s="489"/>
      <c r="AE17" s="485"/>
      <c r="AF17" s="486"/>
      <c r="AG17" s="487"/>
      <c r="AH17" s="487"/>
      <c r="AI17" s="487"/>
      <c r="AJ17" s="487"/>
      <c r="AK17" s="488"/>
      <c r="AL17" s="484"/>
      <c r="AM17" s="489"/>
      <c r="AN17" s="489"/>
      <c r="AO17" s="489"/>
      <c r="AP17" s="489"/>
      <c r="AQ17" s="490"/>
    </row>
    <row r="18" spans="1:43" s="53" customFormat="1" ht="20.100000000000001" customHeight="1" thickBot="1" x14ac:dyDescent="0.25">
      <c r="B18" s="872" t="s">
        <v>206</v>
      </c>
      <c r="C18" s="873"/>
      <c r="D18" s="873"/>
      <c r="E18" s="873"/>
      <c r="F18" s="873"/>
      <c r="G18" s="874"/>
      <c r="H18" s="444"/>
      <c r="I18" s="57"/>
      <c r="J18" s="57"/>
      <c r="K18" s="57"/>
      <c r="L18" s="58"/>
      <c r="M18" s="60"/>
      <c r="N18" s="61"/>
      <c r="O18" s="57"/>
      <c r="P18" s="59"/>
      <c r="Q18" s="62"/>
      <c r="R18" s="61"/>
      <c r="S18" s="59"/>
      <c r="T18" s="57"/>
      <c r="U18" s="264"/>
      <c r="V18" s="264"/>
      <c r="W18" s="265"/>
      <c r="X18" s="63"/>
      <c r="Y18" s="57"/>
      <c r="Z18" s="57"/>
      <c r="AA18" s="413"/>
      <c r="AB18" s="413"/>
      <c r="AC18" s="416"/>
      <c r="AD18" s="57"/>
      <c r="AE18" s="62"/>
      <c r="AF18" s="63"/>
      <c r="AG18" s="58"/>
      <c r="AH18" s="58"/>
      <c r="AI18" s="58"/>
      <c r="AJ18" s="58"/>
      <c r="AK18" s="413"/>
      <c r="AL18" s="63"/>
      <c r="AM18" s="58"/>
      <c r="AN18" s="58"/>
      <c r="AO18" s="58"/>
      <c r="AP18" s="58"/>
      <c r="AQ18" s="58"/>
    </row>
    <row r="19" spans="1:43" s="52" customFormat="1" ht="18" customHeight="1" x14ac:dyDescent="0.2">
      <c r="B19" s="80"/>
      <c r="C19" s="80"/>
      <c r="D19" s="279"/>
      <c r="E19" s="279"/>
      <c r="F19" s="279"/>
      <c r="G19" s="279"/>
      <c r="H19" s="81"/>
      <c r="I19" s="84"/>
      <c r="J19" s="84"/>
      <c r="K19" s="84"/>
      <c r="L19" s="85"/>
      <c r="M19" s="85"/>
      <c r="N19" s="84"/>
      <c r="O19" s="84"/>
      <c r="P19" s="86"/>
      <c r="Q19" s="84"/>
      <c r="R19" s="84"/>
      <c r="S19" s="86"/>
      <c r="T19" s="84"/>
      <c r="U19" s="84"/>
      <c r="V19" s="84"/>
      <c r="W19" s="84"/>
      <c r="X19" s="85"/>
      <c r="Y19" s="84"/>
      <c r="Z19" s="84"/>
      <c r="AA19" s="85"/>
      <c r="AB19" s="85"/>
      <c r="AC19" s="419"/>
      <c r="AD19" s="419"/>
      <c r="AE19" s="419"/>
      <c r="AF19" s="415"/>
      <c r="AG19" s="85"/>
      <c r="AH19" s="85"/>
      <c r="AI19" s="85"/>
      <c r="AJ19" s="85"/>
      <c r="AK19" s="85"/>
      <c r="AL19" s="415"/>
      <c r="AM19" s="85"/>
      <c r="AN19" s="85"/>
      <c r="AO19" s="85"/>
      <c r="AP19" s="85"/>
      <c r="AQ19" s="85"/>
    </row>
    <row r="20" spans="1:43" s="735" customFormat="1" ht="20.100000000000001" customHeight="1" x14ac:dyDescent="0.3">
      <c r="A20" s="716"/>
      <c r="B20" s="717"/>
      <c r="C20" s="718" t="s">
        <v>205</v>
      </c>
      <c r="D20" s="719"/>
      <c r="E20" s="720"/>
      <c r="F20" s="721"/>
      <c r="G20" s="722"/>
      <c r="H20" s="723"/>
      <c r="I20" s="724"/>
      <c r="J20" s="724"/>
      <c r="K20" s="724"/>
      <c r="L20" s="725"/>
      <c r="M20" s="726"/>
      <c r="N20" s="727"/>
      <c r="O20" s="724"/>
      <c r="P20" s="728"/>
      <c r="Q20" s="729"/>
      <c r="R20" s="727"/>
      <c r="S20" s="728"/>
      <c r="T20" s="724"/>
      <c r="U20" s="731"/>
      <c r="V20" s="731"/>
      <c r="W20" s="732"/>
      <c r="X20" s="733"/>
      <c r="Y20" s="724"/>
      <c r="Z20" s="724"/>
      <c r="AA20" s="726"/>
      <c r="AB20" s="726"/>
      <c r="AC20" s="734"/>
      <c r="AD20" s="729"/>
      <c r="AE20" s="729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</row>
    <row r="21" spans="1:43" s="735" customFormat="1" ht="20.100000000000001" customHeight="1" x14ac:dyDescent="0.3">
      <c r="A21" s="716"/>
      <c r="B21" s="717"/>
      <c r="C21" s="718" t="s">
        <v>26</v>
      </c>
      <c r="D21" s="719"/>
      <c r="E21" s="720"/>
      <c r="F21" s="721"/>
      <c r="G21" s="722"/>
      <c r="H21" s="723"/>
      <c r="I21" s="724"/>
      <c r="J21" s="724"/>
      <c r="K21" s="724"/>
      <c r="L21" s="725"/>
      <c r="M21" s="726"/>
      <c r="N21" s="727"/>
      <c r="O21" s="724"/>
      <c r="P21" s="728"/>
      <c r="Q21" s="729"/>
      <c r="R21" s="727"/>
      <c r="S21" s="728"/>
      <c r="T21" s="724"/>
      <c r="U21" s="731"/>
      <c r="V21" s="731"/>
      <c r="W21" s="732"/>
      <c r="X21" s="733"/>
      <c r="Y21" s="724"/>
      <c r="Z21" s="724"/>
      <c r="AA21" s="726"/>
      <c r="AB21" s="726"/>
      <c r="AC21" s="734"/>
      <c r="AD21" s="729"/>
      <c r="AE21" s="729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</row>
    <row r="22" spans="1:43" s="735" customFormat="1" ht="20.100000000000001" customHeight="1" x14ac:dyDescent="0.25">
      <c r="B22" s="736"/>
      <c r="C22" s="718" t="s">
        <v>27</v>
      </c>
      <c r="D22" s="737"/>
      <c r="E22" s="737"/>
      <c r="F22" s="737"/>
      <c r="G22" s="738"/>
      <c r="H22" s="739"/>
      <c r="I22" s="740"/>
      <c r="J22" s="740"/>
      <c r="K22" s="741"/>
      <c r="L22" s="742"/>
      <c r="M22" s="743"/>
      <c r="N22" s="744"/>
      <c r="O22" s="740"/>
      <c r="P22" s="745"/>
      <c r="Q22" s="746"/>
      <c r="R22" s="744"/>
      <c r="S22" s="747"/>
      <c r="T22" s="741"/>
      <c r="U22" s="740"/>
      <c r="V22" s="740"/>
      <c r="W22" s="746"/>
      <c r="X22" s="748"/>
      <c r="Y22" s="741"/>
      <c r="Z22" s="741"/>
      <c r="AA22" s="743"/>
      <c r="AB22" s="743"/>
      <c r="AC22" s="744"/>
      <c r="AD22" s="746"/>
      <c r="AE22" s="746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2"/>
      <c r="AQ22" s="742"/>
    </row>
    <row r="23" spans="1:43" s="735" customFormat="1" ht="20.100000000000001" customHeight="1" x14ac:dyDescent="0.25">
      <c r="B23" s="749"/>
      <c r="C23" s="750"/>
      <c r="D23" s="751"/>
      <c r="E23" s="751"/>
      <c r="F23" s="751"/>
      <c r="G23" s="751"/>
      <c r="H23" s="752"/>
      <c r="I23" s="753"/>
      <c r="J23" s="753"/>
      <c r="K23" s="753"/>
      <c r="L23" s="754"/>
      <c r="M23" s="754"/>
      <c r="N23" s="753"/>
      <c r="O23" s="753"/>
      <c r="P23" s="755"/>
      <c r="Q23" s="753"/>
      <c r="R23" s="753"/>
      <c r="S23" s="755"/>
      <c r="T23" s="753"/>
      <c r="U23" s="753"/>
      <c r="V23" s="753"/>
      <c r="W23" s="753"/>
      <c r="X23" s="754"/>
      <c r="Y23" s="753"/>
      <c r="Z23" s="753"/>
      <c r="AA23" s="754"/>
      <c r="AB23" s="754"/>
      <c r="AC23" s="753"/>
      <c r="AD23" s="753"/>
      <c r="AE23" s="753"/>
      <c r="AF23" s="754"/>
      <c r="AG23" s="754"/>
      <c r="AH23" s="754"/>
      <c r="AI23" s="754"/>
      <c r="AJ23" s="754"/>
      <c r="AK23" s="754"/>
      <c r="AL23" s="754"/>
      <c r="AM23" s="754"/>
      <c r="AN23" s="754"/>
      <c r="AO23" s="754"/>
      <c r="AP23" s="754"/>
      <c r="AQ23" s="754"/>
    </row>
    <row r="24" spans="1:43" s="735" customFormat="1" ht="20.100000000000001" customHeight="1" x14ac:dyDescent="0.3">
      <c r="A24" s="716"/>
      <c r="B24" s="717"/>
      <c r="C24" s="718" t="s">
        <v>205</v>
      </c>
      <c r="D24" s="719"/>
      <c r="E24" s="720"/>
      <c r="F24" s="721"/>
      <c r="G24" s="722"/>
      <c r="H24" s="723"/>
      <c r="I24" s="724"/>
      <c r="J24" s="724"/>
      <c r="K24" s="724"/>
      <c r="L24" s="725"/>
      <c r="M24" s="726"/>
      <c r="N24" s="727"/>
      <c r="O24" s="724"/>
      <c r="P24" s="728"/>
      <c r="Q24" s="729"/>
      <c r="R24" s="727"/>
      <c r="S24" s="728"/>
      <c r="T24" s="724"/>
      <c r="U24" s="731"/>
      <c r="V24" s="731"/>
      <c r="W24" s="732"/>
      <c r="X24" s="733"/>
      <c r="Y24" s="724"/>
      <c r="Z24" s="724"/>
      <c r="AA24" s="726"/>
      <c r="AB24" s="726"/>
      <c r="AC24" s="734"/>
      <c r="AD24" s="729"/>
      <c r="AE24" s="729"/>
      <c r="AF24" s="730"/>
      <c r="AG24" s="730"/>
      <c r="AH24" s="730"/>
      <c r="AI24" s="730"/>
      <c r="AJ24" s="730"/>
      <c r="AK24" s="730"/>
      <c r="AL24" s="730"/>
      <c r="AM24" s="730"/>
      <c r="AN24" s="730"/>
      <c r="AO24" s="730"/>
      <c r="AP24" s="730"/>
      <c r="AQ24" s="730"/>
    </row>
    <row r="25" spans="1:43" s="735" customFormat="1" ht="20.100000000000001" customHeight="1" x14ac:dyDescent="0.3">
      <c r="A25" s="716"/>
      <c r="B25" s="717"/>
      <c r="C25" s="718" t="s">
        <v>26</v>
      </c>
      <c r="D25" s="719"/>
      <c r="E25" s="720"/>
      <c r="F25" s="721"/>
      <c r="G25" s="722"/>
      <c r="H25" s="723"/>
      <c r="I25" s="724"/>
      <c r="J25" s="724"/>
      <c r="K25" s="724"/>
      <c r="L25" s="725"/>
      <c r="M25" s="726"/>
      <c r="N25" s="727"/>
      <c r="O25" s="724"/>
      <c r="P25" s="728"/>
      <c r="Q25" s="729"/>
      <c r="R25" s="727"/>
      <c r="S25" s="728"/>
      <c r="T25" s="724"/>
      <c r="U25" s="731"/>
      <c r="V25" s="731"/>
      <c r="W25" s="732"/>
      <c r="X25" s="733"/>
      <c r="Y25" s="724"/>
      <c r="Z25" s="724"/>
      <c r="AA25" s="726"/>
      <c r="AB25" s="726"/>
      <c r="AC25" s="734"/>
      <c r="AD25" s="729"/>
      <c r="AE25" s="729"/>
      <c r="AF25" s="730"/>
      <c r="AG25" s="730"/>
      <c r="AH25" s="730"/>
      <c r="AI25" s="730"/>
      <c r="AJ25" s="730"/>
      <c r="AK25" s="730"/>
      <c r="AL25" s="730"/>
      <c r="AM25" s="730"/>
      <c r="AN25" s="730"/>
      <c r="AO25" s="730"/>
      <c r="AP25" s="730"/>
      <c r="AQ25" s="730"/>
    </row>
    <row r="26" spans="1:43" s="735" customFormat="1" ht="20.100000000000001" customHeight="1" x14ac:dyDescent="0.25">
      <c r="B26" s="736"/>
      <c r="C26" s="718" t="s">
        <v>27</v>
      </c>
      <c r="D26" s="737"/>
      <c r="E26" s="737"/>
      <c r="F26" s="737"/>
      <c r="G26" s="738"/>
      <c r="H26" s="739"/>
      <c r="I26" s="740"/>
      <c r="J26" s="740"/>
      <c r="K26" s="741"/>
      <c r="L26" s="742"/>
      <c r="M26" s="743"/>
      <c r="N26" s="744"/>
      <c r="O26" s="740"/>
      <c r="P26" s="745"/>
      <c r="Q26" s="746"/>
      <c r="R26" s="744"/>
      <c r="S26" s="747"/>
      <c r="T26" s="741"/>
      <c r="U26" s="740"/>
      <c r="V26" s="740"/>
      <c r="W26" s="746"/>
      <c r="X26" s="748"/>
      <c r="Y26" s="741"/>
      <c r="Z26" s="741"/>
      <c r="AA26" s="743"/>
      <c r="AB26" s="743"/>
      <c r="AC26" s="744"/>
      <c r="AD26" s="746"/>
      <c r="AE26" s="746"/>
      <c r="AF26" s="742"/>
      <c r="AG26" s="742"/>
      <c r="AH26" s="742"/>
      <c r="AI26" s="742"/>
      <c r="AJ26" s="742"/>
      <c r="AK26" s="742"/>
      <c r="AL26" s="742"/>
      <c r="AM26" s="742"/>
      <c r="AN26" s="742"/>
      <c r="AO26" s="742"/>
      <c r="AP26" s="742"/>
      <c r="AQ26" s="742"/>
    </row>
    <row r="27" spans="1:43" s="735" customFormat="1" ht="20.100000000000001" customHeight="1" x14ac:dyDescent="0.25">
      <c r="B27" s="749"/>
      <c r="C27" s="750"/>
      <c r="D27" s="751"/>
      <c r="E27" s="751"/>
      <c r="F27" s="751"/>
      <c r="G27" s="751"/>
      <c r="H27" s="752"/>
      <c r="I27" s="753"/>
      <c r="J27" s="753"/>
      <c r="K27" s="753"/>
      <c r="L27" s="754"/>
      <c r="M27" s="754"/>
      <c r="N27" s="753"/>
      <c r="O27" s="753"/>
      <c r="P27" s="755"/>
      <c r="Q27" s="753"/>
      <c r="R27" s="753"/>
      <c r="S27" s="755"/>
      <c r="T27" s="753"/>
      <c r="U27" s="753"/>
      <c r="V27" s="753"/>
      <c r="W27" s="753"/>
      <c r="X27" s="754"/>
      <c r="Y27" s="753"/>
      <c r="Z27" s="753"/>
      <c r="AA27" s="754"/>
      <c r="AB27" s="754"/>
      <c r="AC27" s="753"/>
      <c r="AD27" s="753"/>
      <c r="AE27" s="753"/>
      <c r="AF27" s="754"/>
      <c r="AG27" s="754"/>
      <c r="AH27" s="754"/>
      <c r="AI27" s="754"/>
      <c r="AJ27" s="754"/>
      <c r="AK27" s="754"/>
      <c r="AL27" s="754"/>
      <c r="AM27" s="754"/>
      <c r="AN27" s="754"/>
      <c r="AO27" s="754"/>
      <c r="AP27" s="754"/>
      <c r="AQ27" s="754"/>
    </row>
    <row r="28" spans="1:43" s="52" customFormat="1" ht="20.100000000000001" customHeight="1" x14ac:dyDescent="0.3">
      <c r="A28" s="48"/>
      <c r="B28" s="64"/>
      <c r="C28" s="266" t="s">
        <v>26</v>
      </c>
      <c r="D28" s="280"/>
      <c r="E28" s="281"/>
      <c r="F28" s="282"/>
      <c r="G28" s="283"/>
      <c r="H28" s="49"/>
      <c r="I28" s="67"/>
      <c r="J28" s="67"/>
      <c r="K28" s="67"/>
      <c r="L28" s="65"/>
      <c r="M28" s="71"/>
      <c r="N28" s="75"/>
      <c r="O28" s="67"/>
      <c r="P28" s="73"/>
      <c r="Q28" s="74"/>
      <c r="R28" s="75"/>
      <c r="S28" s="73"/>
      <c r="T28" s="67"/>
      <c r="U28" s="76"/>
      <c r="V28" s="76"/>
      <c r="W28" s="74"/>
      <c r="X28" s="82"/>
      <c r="Y28" s="67"/>
      <c r="Z28" s="67"/>
      <c r="AA28" s="71"/>
      <c r="AB28" s="71"/>
      <c r="AC28" s="491"/>
      <c r="AD28" s="711"/>
      <c r="AE28" s="492"/>
      <c r="AF28" s="496"/>
      <c r="AG28" s="493"/>
      <c r="AH28" s="493"/>
      <c r="AI28" s="493"/>
      <c r="AJ28" s="493"/>
      <c r="AK28" s="494"/>
      <c r="AL28" s="484"/>
      <c r="AM28" s="489"/>
      <c r="AN28" s="489"/>
      <c r="AO28" s="489"/>
      <c r="AP28" s="489"/>
      <c r="AQ28" s="495"/>
    </row>
    <row r="29" spans="1:43" s="11" customFormat="1" ht="20.100000000000001" customHeight="1" x14ac:dyDescent="0.3">
      <c r="A29" s="48"/>
      <c r="B29" s="68"/>
      <c r="C29" s="267" t="s">
        <v>27</v>
      </c>
      <c r="D29" s="274"/>
      <c r="E29" s="275"/>
      <c r="F29" s="276"/>
      <c r="G29" s="277"/>
      <c r="H29" s="50"/>
      <c r="I29" s="55"/>
      <c r="J29" s="55"/>
      <c r="K29" s="55"/>
      <c r="L29" s="69"/>
      <c r="M29" s="268"/>
      <c r="N29" s="72"/>
      <c r="O29" s="55"/>
      <c r="P29" s="77"/>
      <c r="Q29" s="79"/>
      <c r="R29" s="72"/>
      <c r="S29" s="77"/>
      <c r="T29" s="55"/>
      <c r="U29" s="78"/>
      <c r="V29" s="78"/>
      <c r="W29" s="79"/>
      <c r="X29" s="83"/>
      <c r="Y29" s="55"/>
      <c r="Z29" s="55"/>
      <c r="AA29" s="78"/>
      <c r="AB29" s="78"/>
      <c r="AC29" s="418"/>
      <c r="AD29" s="55"/>
      <c r="AE29" s="446"/>
      <c r="AF29" s="83"/>
      <c r="AG29" s="78"/>
      <c r="AH29" s="78"/>
      <c r="AI29" s="78"/>
      <c r="AJ29" s="78"/>
      <c r="AK29" s="268"/>
      <c r="AL29" s="83"/>
      <c r="AM29" s="78"/>
      <c r="AN29" s="78"/>
      <c r="AO29" s="78"/>
      <c r="AP29" s="78"/>
      <c r="AQ29" s="78"/>
    </row>
    <row r="30" spans="1:43" s="52" customFormat="1" ht="18" customHeight="1" x14ac:dyDescent="0.2">
      <c r="B30" s="80"/>
      <c r="C30" s="80"/>
      <c r="D30" s="279"/>
      <c r="E30" s="279"/>
      <c r="F30" s="279"/>
      <c r="G30" s="279"/>
      <c r="H30" s="81"/>
      <c r="I30" s="84"/>
      <c r="J30" s="84"/>
      <c r="K30" s="84"/>
      <c r="L30" s="85"/>
      <c r="M30" s="85"/>
      <c r="N30" s="84"/>
      <c r="O30" s="84"/>
      <c r="P30" s="86"/>
      <c r="Q30" s="84"/>
      <c r="R30" s="84"/>
      <c r="S30" s="86"/>
      <c r="T30" s="84"/>
      <c r="U30" s="84"/>
      <c r="V30" s="84"/>
      <c r="W30" s="84"/>
      <c r="X30" s="85"/>
      <c r="Y30" s="84"/>
      <c r="Z30" s="84"/>
      <c r="AA30" s="85"/>
      <c r="AB30" s="85"/>
      <c r="AC30" s="84"/>
      <c r="AD30" s="84"/>
      <c r="AE30" s="84"/>
      <c r="AF30" s="415"/>
      <c r="AG30" s="85"/>
      <c r="AH30" s="85"/>
      <c r="AI30" s="85"/>
      <c r="AJ30" s="85"/>
      <c r="AK30" s="85"/>
      <c r="AL30" s="415"/>
      <c r="AM30" s="85"/>
      <c r="AN30" s="85"/>
      <c r="AO30" s="85"/>
      <c r="AP30" s="85"/>
      <c r="AQ30" s="85"/>
    </row>
    <row r="31" spans="1:43" s="52" customFormat="1" ht="20.100000000000001" customHeight="1" x14ac:dyDescent="0.3">
      <c r="A31" s="48"/>
      <c r="B31" s="64"/>
      <c r="C31" s="266" t="s">
        <v>26</v>
      </c>
      <c r="D31" s="280"/>
      <c r="E31" s="281"/>
      <c r="F31" s="282"/>
      <c r="G31" s="283"/>
      <c r="H31" s="49"/>
      <c r="I31" s="67"/>
      <c r="J31" s="67"/>
      <c r="K31" s="67"/>
      <c r="L31" s="65"/>
      <c r="M31" s="71"/>
      <c r="N31" s="75"/>
      <c r="O31" s="67"/>
      <c r="P31" s="73"/>
      <c r="Q31" s="74"/>
      <c r="R31" s="75"/>
      <c r="S31" s="73"/>
      <c r="T31" s="67"/>
      <c r="U31" s="76"/>
      <c r="V31" s="76"/>
      <c r="W31" s="74"/>
      <c r="X31" s="82"/>
      <c r="Y31" s="67"/>
      <c r="Z31" s="67"/>
      <c r="AA31" s="71"/>
      <c r="AB31" s="71"/>
      <c r="AC31" s="491"/>
      <c r="AD31" s="711"/>
      <c r="AE31" s="492"/>
      <c r="AF31" s="496"/>
      <c r="AG31" s="493"/>
      <c r="AH31" s="493"/>
      <c r="AI31" s="493"/>
      <c r="AJ31" s="493"/>
      <c r="AK31" s="494"/>
      <c r="AL31" s="484"/>
      <c r="AM31" s="489"/>
      <c r="AN31" s="489"/>
      <c r="AO31" s="489"/>
      <c r="AP31" s="489"/>
      <c r="AQ31" s="495"/>
    </row>
    <row r="32" spans="1:43" s="11" customFormat="1" ht="20.100000000000001" customHeight="1" x14ac:dyDescent="0.3">
      <c r="A32" s="48"/>
      <c r="B32" s="68"/>
      <c r="C32" s="267" t="s">
        <v>27</v>
      </c>
      <c r="D32" s="274"/>
      <c r="E32" s="275"/>
      <c r="F32" s="276"/>
      <c r="G32" s="277"/>
      <c r="H32" s="50"/>
      <c r="I32" s="55"/>
      <c r="J32" s="55"/>
      <c r="K32" s="55"/>
      <c r="L32" s="69"/>
      <c r="M32" s="268"/>
      <c r="N32" s="72"/>
      <c r="O32" s="55"/>
      <c r="P32" s="77"/>
      <c r="Q32" s="79"/>
      <c r="R32" s="72"/>
      <c r="S32" s="77"/>
      <c r="T32" s="55"/>
      <c r="U32" s="78"/>
      <c r="V32" s="78"/>
      <c r="W32" s="79"/>
      <c r="X32" s="83"/>
      <c r="Y32" s="55"/>
      <c r="Z32" s="55"/>
      <c r="AA32" s="78"/>
      <c r="AB32" s="78"/>
      <c r="AC32" s="418"/>
      <c r="AD32" s="55"/>
      <c r="AE32" s="446"/>
      <c r="AF32" s="83"/>
      <c r="AG32" s="78"/>
      <c r="AH32" s="78"/>
      <c r="AI32" s="78"/>
      <c r="AJ32" s="78"/>
      <c r="AK32" s="268"/>
      <c r="AL32" s="83"/>
      <c r="AM32" s="78"/>
      <c r="AN32" s="78"/>
      <c r="AO32" s="78"/>
      <c r="AP32" s="78"/>
      <c r="AQ32" s="78"/>
    </row>
    <row r="33" spans="1:43" s="52" customFormat="1" ht="18" customHeight="1" x14ac:dyDescent="0.2">
      <c r="B33" s="80"/>
      <c r="C33" s="80"/>
      <c r="D33" s="279"/>
      <c r="E33" s="279"/>
      <c r="F33" s="279"/>
      <c r="G33" s="279"/>
      <c r="H33" s="81"/>
      <c r="I33" s="84"/>
      <c r="J33" s="84"/>
      <c r="K33" s="84"/>
      <c r="L33" s="85"/>
      <c r="M33" s="85"/>
      <c r="N33" s="84"/>
      <c r="O33" s="84"/>
      <c r="P33" s="86"/>
      <c r="Q33" s="84"/>
      <c r="R33" s="84"/>
      <c r="S33" s="86"/>
      <c r="T33" s="84"/>
      <c r="U33" s="84"/>
      <c r="V33" s="84"/>
      <c r="W33" s="84"/>
      <c r="X33" s="85"/>
      <c r="Y33" s="84"/>
      <c r="Z33" s="84"/>
      <c r="AA33" s="85"/>
      <c r="AB33" s="85"/>
      <c r="AC33" s="84"/>
      <c r="AD33" s="84"/>
      <c r="AE33" s="84"/>
      <c r="AF33" s="415"/>
      <c r="AG33" s="85"/>
      <c r="AH33" s="85"/>
      <c r="AI33" s="85"/>
      <c r="AJ33" s="85"/>
      <c r="AK33" s="85"/>
      <c r="AL33" s="415"/>
      <c r="AM33" s="85"/>
      <c r="AN33" s="85"/>
      <c r="AO33" s="85"/>
      <c r="AP33" s="85"/>
      <c r="AQ33" s="85"/>
    </row>
    <row r="34" spans="1:43" s="52" customFormat="1" ht="20.100000000000001" customHeight="1" x14ac:dyDescent="0.3">
      <c r="A34" s="48"/>
      <c r="B34" s="64"/>
      <c r="C34" s="266" t="s">
        <v>26</v>
      </c>
      <c r="D34" s="280"/>
      <c r="E34" s="281"/>
      <c r="F34" s="282"/>
      <c r="G34" s="283"/>
      <c r="H34" s="49"/>
      <c r="I34" s="67"/>
      <c r="J34" s="67"/>
      <c r="K34" s="67"/>
      <c r="L34" s="65"/>
      <c r="M34" s="71"/>
      <c r="N34" s="75"/>
      <c r="O34" s="67"/>
      <c r="P34" s="73"/>
      <c r="Q34" s="74"/>
      <c r="R34" s="75"/>
      <c r="S34" s="73"/>
      <c r="T34" s="67"/>
      <c r="U34" s="76"/>
      <c r="V34" s="76"/>
      <c r="W34" s="74"/>
      <c r="X34" s="82"/>
      <c r="Y34" s="67"/>
      <c r="Z34" s="67"/>
      <c r="AA34" s="71"/>
      <c r="AB34" s="71"/>
      <c r="AC34" s="491"/>
      <c r="AD34" s="711"/>
      <c r="AE34" s="492"/>
      <c r="AF34" s="496"/>
      <c r="AG34" s="493"/>
      <c r="AH34" s="493"/>
      <c r="AI34" s="493"/>
      <c r="AJ34" s="493"/>
      <c r="AK34" s="494"/>
      <c r="AL34" s="484"/>
      <c r="AM34" s="489"/>
      <c r="AN34" s="489"/>
      <c r="AO34" s="489"/>
      <c r="AP34" s="489"/>
      <c r="AQ34" s="495"/>
    </row>
    <row r="35" spans="1:43" s="11" customFormat="1" ht="20.100000000000001" customHeight="1" x14ac:dyDescent="0.3">
      <c r="A35" s="48"/>
      <c r="B35" s="68"/>
      <c r="C35" s="267" t="s">
        <v>27</v>
      </c>
      <c r="D35" s="274"/>
      <c r="E35" s="275"/>
      <c r="F35" s="276"/>
      <c r="G35" s="277"/>
      <c r="H35" s="50"/>
      <c r="I35" s="55"/>
      <c r="J35" s="55"/>
      <c r="K35" s="55"/>
      <c r="L35" s="69"/>
      <c r="M35" s="268"/>
      <c r="N35" s="72"/>
      <c r="O35" s="55"/>
      <c r="P35" s="77"/>
      <c r="Q35" s="79"/>
      <c r="R35" s="72"/>
      <c r="S35" s="77"/>
      <c r="T35" s="55"/>
      <c r="U35" s="78"/>
      <c r="V35" s="78"/>
      <c r="W35" s="79"/>
      <c r="X35" s="83"/>
      <c r="Y35" s="55"/>
      <c r="Z35" s="55"/>
      <c r="AA35" s="78"/>
      <c r="AB35" s="78"/>
      <c r="AC35" s="418"/>
      <c r="AD35" s="55"/>
      <c r="AE35" s="446"/>
      <c r="AF35" s="83"/>
      <c r="AG35" s="78"/>
      <c r="AH35" s="78"/>
      <c r="AI35" s="78"/>
      <c r="AJ35" s="78"/>
      <c r="AK35" s="268"/>
      <c r="AL35" s="83"/>
      <c r="AM35" s="78"/>
      <c r="AN35" s="78"/>
      <c r="AO35" s="78"/>
      <c r="AP35" s="78"/>
      <c r="AQ35" s="78"/>
    </row>
    <row r="36" spans="1:43" x14ac:dyDescent="0.25">
      <c r="B36" s="285"/>
      <c r="C36" s="285"/>
      <c r="D36" s="712"/>
      <c r="E36" s="712"/>
      <c r="F36" s="712"/>
      <c r="G36" s="712"/>
      <c r="H36" s="713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5"/>
      <c r="V36" s="715"/>
      <c r="W36" s="715"/>
      <c r="X36" s="714"/>
      <c r="Y36" s="714"/>
      <c r="Z36" s="714"/>
      <c r="AA36" s="714"/>
      <c r="AB36" s="714"/>
      <c r="AC36" s="714"/>
      <c r="AD36" s="714"/>
      <c r="AE36" s="714"/>
      <c r="AF36" s="714"/>
      <c r="AG36" s="714"/>
      <c r="AH36" s="714"/>
      <c r="AI36" s="714"/>
      <c r="AJ36" s="714"/>
      <c r="AK36" s="714"/>
      <c r="AL36" s="714"/>
      <c r="AM36" s="714"/>
      <c r="AN36" s="714"/>
      <c r="AO36" s="714"/>
      <c r="AP36" s="714"/>
      <c r="AQ36" s="714"/>
    </row>
    <row r="37" spans="1:43" s="52" customFormat="1" ht="20.100000000000001" customHeight="1" x14ac:dyDescent="0.3">
      <c r="A37" s="48"/>
      <c r="B37" s="64"/>
      <c r="C37" s="266"/>
      <c r="D37" s="503"/>
      <c r="E37" s="504"/>
      <c r="F37" s="505"/>
      <c r="G37" s="506"/>
      <c r="H37" s="66"/>
      <c r="I37" s="67"/>
      <c r="J37" s="67"/>
      <c r="K37" s="67"/>
      <c r="L37" s="65"/>
      <c r="M37" s="71"/>
      <c r="N37" s="75"/>
      <c r="O37" s="67"/>
      <c r="P37" s="73"/>
      <c r="Q37" s="74"/>
      <c r="R37" s="75"/>
      <c r="S37" s="73"/>
      <c r="T37" s="67"/>
      <c r="U37" s="76"/>
      <c r="V37" s="76"/>
      <c r="W37" s="74"/>
      <c r="X37" s="82"/>
      <c r="Y37" s="67"/>
      <c r="Z37" s="67"/>
      <c r="AA37" s="71"/>
      <c r="AB37" s="71"/>
      <c r="AC37" s="475"/>
      <c r="AD37" s="481"/>
      <c r="AE37" s="476"/>
      <c r="AF37" s="477"/>
      <c r="AG37" s="478"/>
      <c r="AH37" s="478"/>
      <c r="AI37" s="478"/>
      <c r="AJ37" s="479"/>
      <c r="AK37" s="480"/>
      <c r="AL37" s="475"/>
      <c r="AM37" s="481"/>
      <c r="AN37" s="481"/>
      <c r="AO37" s="481"/>
      <c r="AP37" s="481"/>
      <c r="AQ37" s="482"/>
    </row>
    <row r="38" spans="1:43" s="52" customFormat="1" ht="20.100000000000001" customHeight="1" x14ac:dyDescent="0.3">
      <c r="A38" s="48"/>
      <c r="B38" s="64"/>
      <c r="C38" s="266"/>
      <c r="D38" s="503"/>
      <c r="E38" s="504"/>
      <c r="F38" s="505"/>
      <c r="G38" s="506"/>
      <c r="H38" s="66"/>
      <c r="I38" s="67"/>
      <c r="J38" s="67"/>
      <c r="K38" s="67"/>
      <c r="L38" s="65"/>
      <c r="M38" s="71"/>
      <c r="N38" s="75"/>
      <c r="O38" s="67"/>
      <c r="P38" s="73"/>
      <c r="Q38" s="74"/>
      <c r="R38" s="75"/>
      <c r="S38" s="73"/>
      <c r="T38" s="67"/>
      <c r="U38" s="76"/>
      <c r="V38" s="76"/>
      <c r="W38" s="74"/>
      <c r="X38" s="82"/>
      <c r="Y38" s="67"/>
      <c r="Z38" s="67"/>
      <c r="AA38" s="71"/>
      <c r="AB38" s="71"/>
      <c r="AC38" s="475"/>
      <c r="AD38" s="481"/>
      <c r="AE38" s="476"/>
      <c r="AF38" s="477"/>
      <c r="AG38" s="478"/>
      <c r="AH38" s="478"/>
      <c r="AI38" s="478"/>
      <c r="AJ38" s="479"/>
      <c r="AK38" s="480"/>
      <c r="AL38" s="475"/>
      <c r="AM38" s="481"/>
      <c r="AN38" s="481"/>
      <c r="AO38" s="481"/>
      <c r="AP38" s="481"/>
      <c r="AQ38" s="482"/>
    </row>
    <row r="39" spans="1:43" s="52" customFormat="1" ht="20.100000000000001" customHeight="1" x14ac:dyDescent="0.3">
      <c r="A39" s="48"/>
      <c r="B39" s="68"/>
      <c r="C39" s="267"/>
      <c r="D39" s="507"/>
      <c r="E39" s="508"/>
      <c r="F39" s="509"/>
      <c r="G39" s="510"/>
      <c r="H39" s="70"/>
      <c r="I39" s="55"/>
      <c r="J39" s="55"/>
      <c r="K39" s="55"/>
      <c r="L39" s="69"/>
      <c r="M39" s="268"/>
      <c r="N39" s="72"/>
      <c r="O39" s="55"/>
      <c r="P39" s="77"/>
      <c r="Q39" s="79"/>
      <c r="R39" s="72"/>
      <c r="S39" s="77"/>
      <c r="T39" s="55"/>
      <c r="U39" s="78"/>
      <c r="V39" s="78"/>
      <c r="W39" s="79"/>
      <c r="X39" s="83"/>
      <c r="Y39" s="55"/>
      <c r="Z39" s="55"/>
      <c r="AA39" s="268"/>
      <c r="AB39" s="268"/>
      <c r="AC39" s="475"/>
      <c r="AD39" s="481"/>
      <c r="AE39" s="476"/>
      <c r="AF39" s="477"/>
      <c r="AG39" s="478"/>
      <c r="AH39" s="478"/>
      <c r="AI39" s="478"/>
      <c r="AJ39" s="479"/>
      <c r="AK39" s="480"/>
      <c r="AL39" s="475"/>
      <c r="AM39" s="481"/>
      <c r="AN39" s="481"/>
      <c r="AO39" s="481"/>
      <c r="AP39" s="481"/>
      <c r="AQ39" s="482"/>
    </row>
    <row r="40" spans="1:43" s="52" customFormat="1" ht="20.100000000000001" customHeight="1" x14ac:dyDescent="0.3">
      <c r="A40" s="48"/>
      <c r="B40" s="68"/>
      <c r="C40" s="267"/>
      <c r="D40" s="507"/>
      <c r="E40" s="508"/>
      <c r="F40" s="509"/>
      <c r="G40" s="510"/>
      <c r="H40" s="70"/>
      <c r="I40" s="55"/>
      <c r="J40" s="55"/>
      <c r="K40" s="55"/>
      <c r="L40" s="69"/>
      <c r="M40" s="268"/>
      <c r="N40" s="72"/>
      <c r="O40" s="55"/>
      <c r="P40" s="77"/>
      <c r="Q40" s="79"/>
      <c r="R40" s="72"/>
      <c r="S40" s="77"/>
      <c r="T40" s="55"/>
      <c r="U40" s="78"/>
      <c r="V40" s="78"/>
      <c r="W40" s="79"/>
      <c r="X40" s="83"/>
      <c r="Y40" s="55"/>
      <c r="Z40" s="55"/>
      <c r="AA40" s="268"/>
      <c r="AB40" s="268"/>
      <c r="AC40" s="475"/>
      <c r="AD40" s="481"/>
      <c r="AE40" s="476"/>
      <c r="AF40" s="477"/>
      <c r="AG40" s="478"/>
      <c r="AH40" s="478"/>
      <c r="AI40" s="478"/>
      <c r="AJ40" s="479"/>
      <c r="AK40" s="480"/>
      <c r="AL40" s="475"/>
      <c r="AM40" s="481"/>
      <c r="AN40" s="481"/>
      <c r="AO40" s="481"/>
      <c r="AP40" s="481"/>
      <c r="AQ40" s="482"/>
    </row>
    <row r="41" spans="1:43" s="52" customFormat="1" ht="20.100000000000001" customHeight="1" x14ac:dyDescent="0.3">
      <c r="A41" s="48"/>
      <c r="B41" s="68"/>
      <c r="C41" s="267"/>
      <c r="D41" s="507"/>
      <c r="E41" s="508"/>
      <c r="F41" s="509"/>
      <c r="G41" s="510"/>
      <c r="H41" s="70"/>
      <c r="I41" s="55"/>
      <c r="J41" s="55"/>
      <c r="K41" s="55"/>
      <c r="L41" s="69"/>
      <c r="M41" s="268"/>
      <c r="N41" s="72"/>
      <c r="O41" s="55"/>
      <c r="P41" s="77"/>
      <c r="Q41" s="79"/>
      <c r="R41" s="72"/>
      <c r="S41" s="77"/>
      <c r="T41" s="55"/>
      <c r="U41" s="78"/>
      <c r="V41" s="78"/>
      <c r="W41" s="79"/>
      <c r="X41" s="83"/>
      <c r="Y41" s="55"/>
      <c r="Z41" s="55"/>
      <c r="AA41" s="268"/>
      <c r="AB41" s="268"/>
      <c r="AC41" s="475"/>
      <c r="AD41" s="481"/>
      <c r="AE41" s="476"/>
      <c r="AF41" s="477"/>
      <c r="AG41" s="478"/>
      <c r="AH41" s="478"/>
      <c r="AI41" s="478"/>
      <c r="AJ41" s="479"/>
      <c r="AK41" s="480"/>
      <c r="AL41" s="475"/>
      <c r="AM41" s="481"/>
      <c r="AN41" s="481"/>
      <c r="AO41" s="481"/>
      <c r="AP41" s="481"/>
      <c r="AQ41" s="482"/>
    </row>
    <row r="42" spans="1:43" s="52" customFormat="1" ht="20.100000000000001" customHeight="1" x14ac:dyDescent="0.3">
      <c r="A42" s="48"/>
      <c r="B42" s="68"/>
      <c r="C42" s="267"/>
      <c r="D42" s="507"/>
      <c r="E42" s="508"/>
      <c r="F42" s="509"/>
      <c r="G42" s="510"/>
      <c r="H42" s="70"/>
      <c r="I42" s="55"/>
      <c r="J42" s="55"/>
      <c r="K42" s="55"/>
      <c r="L42" s="69"/>
      <c r="M42" s="268"/>
      <c r="N42" s="72"/>
      <c r="O42" s="55"/>
      <c r="P42" s="77"/>
      <c r="Q42" s="79"/>
      <c r="R42" s="72"/>
      <c r="S42" s="77"/>
      <c r="T42" s="55"/>
      <c r="U42" s="78"/>
      <c r="V42" s="78"/>
      <c r="W42" s="79"/>
      <c r="X42" s="83"/>
      <c r="Y42" s="55"/>
      <c r="Z42" s="55"/>
      <c r="AA42" s="268"/>
      <c r="AB42" s="268"/>
      <c r="AC42" s="475"/>
      <c r="AD42" s="481"/>
      <c r="AE42" s="476"/>
      <c r="AF42" s="477"/>
      <c r="AG42" s="478"/>
      <c r="AH42" s="478"/>
      <c r="AI42" s="478"/>
      <c r="AJ42" s="479"/>
      <c r="AK42" s="480"/>
      <c r="AL42" s="475"/>
      <c r="AM42" s="481"/>
      <c r="AN42" s="481"/>
      <c r="AO42" s="481"/>
      <c r="AP42" s="481"/>
      <c r="AQ42" s="482"/>
    </row>
    <row r="43" spans="1:43" s="52" customFormat="1" ht="20.100000000000001" customHeight="1" x14ac:dyDescent="0.3">
      <c r="A43" s="48"/>
      <c r="B43" s="68"/>
      <c r="C43" s="267"/>
      <c r="D43" s="507"/>
      <c r="E43" s="508"/>
      <c r="F43" s="509"/>
      <c r="G43" s="510"/>
      <c r="H43" s="70"/>
      <c r="I43" s="55"/>
      <c r="J43" s="55"/>
      <c r="K43" s="55"/>
      <c r="L43" s="69"/>
      <c r="M43" s="268"/>
      <c r="N43" s="72"/>
      <c r="O43" s="55"/>
      <c r="P43" s="77"/>
      <c r="Q43" s="79"/>
      <c r="R43" s="72"/>
      <c r="S43" s="77"/>
      <c r="T43" s="55"/>
      <c r="U43" s="78"/>
      <c r="V43" s="78"/>
      <c r="W43" s="79"/>
      <c r="X43" s="83"/>
      <c r="Y43" s="55"/>
      <c r="Z43" s="55"/>
      <c r="AA43" s="268"/>
      <c r="AB43" s="268"/>
      <c r="AC43" s="475"/>
      <c r="AD43" s="481"/>
      <c r="AE43" s="476"/>
      <c r="AF43" s="477"/>
      <c r="AG43" s="478"/>
      <c r="AH43" s="478"/>
      <c r="AI43" s="478"/>
      <c r="AJ43" s="479"/>
      <c r="AK43" s="480"/>
      <c r="AL43" s="475"/>
      <c r="AM43" s="481"/>
      <c r="AN43" s="481"/>
      <c r="AO43" s="481"/>
      <c r="AP43" s="481"/>
      <c r="AQ43" s="482"/>
    </row>
    <row r="44" spans="1:43" s="52" customFormat="1" ht="20.100000000000001" customHeight="1" x14ac:dyDescent="0.3">
      <c r="A44" s="48"/>
      <c r="B44" s="68"/>
      <c r="C44" s="267"/>
      <c r="D44" s="507"/>
      <c r="E44" s="508"/>
      <c r="F44" s="509"/>
      <c r="G44" s="510"/>
      <c r="H44" s="70"/>
      <c r="I44" s="55"/>
      <c r="J44" s="55"/>
      <c r="K44" s="55"/>
      <c r="L44" s="69"/>
      <c r="M44" s="268"/>
      <c r="N44" s="72"/>
      <c r="O44" s="55"/>
      <c r="P44" s="77"/>
      <c r="Q44" s="79"/>
      <c r="R44" s="72"/>
      <c r="S44" s="77"/>
      <c r="T44" s="55"/>
      <c r="U44" s="78"/>
      <c r="V44" s="78"/>
      <c r="W44" s="79"/>
      <c r="X44" s="83"/>
      <c r="Y44" s="55"/>
      <c r="Z44" s="55"/>
      <c r="AA44" s="268"/>
      <c r="AB44" s="268"/>
      <c r="AC44" s="475"/>
      <c r="AD44" s="481"/>
      <c r="AE44" s="476"/>
      <c r="AF44" s="477"/>
      <c r="AG44" s="478"/>
      <c r="AH44" s="478"/>
      <c r="AI44" s="478"/>
      <c r="AJ44" s="479"/>
      <c r="AK44" s="480"/>
      <c r="AL44" s="475"/>
      <c r="AM44" s="481"/>
      <c r="AN44" s="481"/>
      <c r="AO44" s="481"/>
      <c r="AP44" s="481"/>
      <c r="AQ44" s="482"/>
    </row>
    <row r="45" spans="1:43" s="52" customFormat="1" ht="20.100000000000001" customHeight="1" x14ac:dyDescent="0.3">
      <c r="A45" s="48"/>
      <c r="B45" s="68"/>
      <c r="C45" s="267"/>
      <c r="D45" s="507"/>
      <c r="E45" s="508"/>
      <c r="F45" s="509"/>
      <c r="G45" s="510"/>
      <c r="H45" s="70"/>
      <c r="I45" s="55"/>
      <c r="J45" s="55"/>
      <c r="K45" s="55"/>
      <c r="L45" s="69"/>
      <c r="M45" s="268"/>
      <c r="N45" s="72"/>
      <c r="O45" s="55"/>
      <c r="P45" s="77"/>
      <c r="Q45" s="79"/>
      <c r="R45" s="72"/>
      <c r="S45" s="77"/>
      <c r="T45" s="55"/>
      <c r="U45" s="78"/>
      <c r="V45" s="78"/>
      <c r="W45" s="79"/>
      <c r="X45" s="83"/>
      <c r="Y45" s="55"/>
      <c r="Z45" s="55"/>
      <c r="AA45" s="268"/>
      <c r="AB45" s="268"/>
      <c r="AC45" s="475"/>
      <c r="AD45" s="481"/>
      <c r="AE45" s="476"/>
      <c r="AF45" s="477"/>
      <c r="AG45" s="478"/>
      <c r="AH45" s="478"/>
      <c r="AI45" s="478"/>
      <c r="AJ45" s="479"/>
      <c r="AK45" s="480"/>
      <c r="AL45" s="475"/>
      <c r="AM45" s="481"/>
      <c r="AN45" s="481"/>
      <c r="AO45" s="481"/>
      <c r="AP45" s="481"/>
      <c r="AQ45" s="482"/>
    </row>
    <row r="46" spans="1:43" s="52" customFormat="1" ht="20.100000000000001" customHeight="1" x14ac:dyDescent="0.3">
      <c r="A46" s="48"/>
      <c r="B46" s="68"/>
      <c r="C46" s="267"/>
      <c r="D46" s="507"/>
      <c r="E46" s="508"/>
      <c r="F46" s="509"/>
      <c r="G46" s="510"/>
      <c r="H46" s="70"/>
      <c r="I46" s="55"/>
      <c r="J46" s="55"/>
      <c r="K46" s="55"/>
      <c r="L46" s="69"/>
      <c r="M46" s="268"/>
      <c r="N46" s="72"/>
      <c r="O46" s="55"/>
      <c r="P46" s="77"/>
      <c r="Q46" s="79"/>
      <c r="R46" s="72"/>
      <c r="S46" s="77"/>
      <c r="T46" s="55"/>
      <c r="U46" s="78"/>
      <c r="V46" s="78"/>
      <c r="W46" s="79"/>
      <c r="X46" s="83"/>
      <c r="Y46" s="55"/>
      <c r="Z46" s="55"/>
      <c r="AA46" s="268"/>
      <c r="AB46" s="268"/>
      <c r="AC46" s="475"/>
      <c r="AD46" s="481"/>
      <c r="AE46" s="476"/>
      <c r="AF46" s="477"/>
      <c r="AG46" s="478"/>
      <c r="AH46" s="478"/>
      <c r="AI46" s="478"/>
      <c r="AJ46" s="479"/>
      <c r="AK46" s="480"/>
      <c r="AL46" s="475"/>
      <c r="AM46" s="481"/>
      <c r="AN46" s="481"/>
      <c r="AO46" s="481"/>
      <c r="AP46" s="481"/>
      <c r="AQ46" s="482"/>
    </row>
    <row r="47" spans="1:43" s="52" customFormat="1" ht="20.100000000000001" customHeight="1" x14ac:dyDescent="0.3">
      <c r="A47" s="48"/>
      <c r="B47" s="68"/>
      <c r="C47" s="267"/>
      <c r="D47" s="507"/>
      <c r="E47" s="508"/>
      <c r="F47" s="509"/>
      <c r="G47" s="510"/>
      <c r="H47" s="70"/>
      <c r="I47" s="55"/>
      <c r="J47" s="55"/>
      <c r="K47" s="55"/>
      <c r="L47" s="69"/>
      <c r="M47" s="268"/>
      <c r="N47" s="72"/>
      <c r="O47" s="55"/>
      <c r="P47" s="77"/>
      <c r="Q47" s="79"/>
      <c r="R47" s="72"/>
      <c r="S47" s="77"/>
      <c r="T47" s="55"/>
      <c r="U47" s="78"/>
      <c r="V47" s="78"/>
      <c r="W47" s="79"/>
      <c r="X47" s="83"/>
      <c r="Y47" s="55"/>
      <c r="Z47" s="55"/>
      <c r="AA47" s="268"/>
      <c r="AB47" s="268"/>
      <c r="AC47" s="475"/>
      <c r="AD47" s="481"/>
      <c r="AE47" s="476"/>
      <c r="AF47" s="477"/>
      <c r="AG47" s="478"/>
      <c r="AH47" s="478"/>
      <c r="AI47" s="478"/>
      <c r="AJ47" s="479"/>
      <c r="AK47" s="480"/>
      <c r="AL47" s="475"/>
      <c r="AM47" s="481"/>
      <c r="AN47" s="481"/>
      <c r="AO47" s="481"/>
      <c r="AP47" s="481"/>
      <c r="AQ47" s="482"/>
    </row>
    <row r="48" spans="1:43" s="52" customFormat="1" ht="20.100000000000001" customHeight="1" x14ac:dyDescent="0.3">
      <c r="A48" s="48"/>
      <c r="B48" s="68"/>
      <c r="C48" s="267"/>
      <c r="D48" s="507"/>
      <c r="E48" s="508"/>
      <c r="F48" s="509"/>
      <c r="G48" s="510"/>
      <c r="H48" s="70"/>
      <c r="I48" s="55"/>
      <c r="J48" s="55"/>
      <c r="K48" s="55"/>
      <c r="L48" s="69"/>
      <c r="M48" s="268"/>
      <c r="N48" s="72"/>
      <c r="O48" s="55"/>
      <c r="P48" s="77"/>
      <c r="Q48" s="79"/>
      <c r="R48" s="72"/>
      <c r="S48" s="77"/>
      <c r="T48" s="55"/>
      <c r="U48" s="78"/>
      <c r="V48" s="78"/>
      <c r="W48" s="79"/>
      <c r="X48" s="83"/>
      <c r="Y48" s="55"/>
      <c r="Z48" s="55"/>
      <c r="AA48" s="268"/>
      <c r="AB48" s="268"/>
      <c r="AC48" s="475"/>
      <c r="AD48" s="481"/>
      <c r="AE48" s="476"/>
      <c r="AF48" s="477"/>
      <c r="AG48" s="478"/>
      <c r="AH48" s="478"/>
      <c r="AI48" s="478"/>
      <c r="AJ48" s="479"/>
      <c r="AK48" s="480"/>
      <c r="AL48" s="475"/>
      <c r="AM48" s="481"/>
      <c r="AN48" s="481"/>
      <c r="AO48" s="481"/>
      <c r="AP48" s="481"/>
      <c r="AQ48" s="482"/>
    </row>
    <row r="49" spans="1:43" s="52" customFormat="1" ht="20.100000000000001" customHeight="1" x14ac:dyDescent="0.3">
      <c r="A49" s="48"/>
      <c r="B49" s="68"/>
      <c r="C49" s="267"/>
      <c r="D49" s="507"/>
      <c r="E49" s="508"/>
      <c r="F49" s="509"/>
      <c r="G49" s="510"/>
      <c r="H49" s="70"/>
      <c r="I49" s="55"/>
      <c r="J49" s="55"/>
      <c r="K49" s="55"/>
      <c r="L49" s="69"/>
      <c r="M49" s="268"/>
      <c r="N49" s="72"/>
      <c r="O49" s="55"/>
      <c r="P49" s="77"/>
      <c r="Q49" s="79"/>
      <c r="R49" s="72"/>
      <c r="S49" s="77"/>
      <c r="T49" s="55"/>
      <c r="U49" s="78"/>
      <c r="V49" s="78"/>
      <c r="W49" s="79"/>
      <c r="X49" s="83"/>
      <c r="Y49" s="55"/>
      <c r="Z49" s="55"/>
      <c r="AA49" s="268"/>
      <c r="AB49" s="268"/>
      <c r="AC49" s="475"/>
      <c r="AD49" s="481"/>
      <c r="AE49" s="476"/>
      <c r="AF49" s="477"/>
      <c r="AG49" s="478"/>
      <c r="AH49" s="478"/>
      <c r="AI49" s="478"/>
      <c r="AJ49" s="479"/>
      <c r="AK49" s="480"/>
      <c r="AL49" s="475"/>
      <c r="AM49" s="481"/>
      <c r="AN49" s="481"/>
      <c r="AO49" s="481"/>
      <c r="AP49" s="481"/>
      <c r="AQ49" s="482"/>
    </row>
  </sheetData>
  <mergeCells count="39">
    <mergeCell ref="B18:G18"/>
    <mergeCell ref="B13:G13"/>
    <mergeCell ref="B1:B3"/>
    <mergeCell ref="C1:C3"/>
    <mergeCell ref="D1:G1"/>
    <mergeCell ref="B8:G8"/>
    <mergeCell ref="H1:M1"/>
    <mergeCell ref="R1:W1"/>
    <mergeCell ref="X1:AB1"/>
    <mergeCell ref="AF1:AK1"/>
    <mergeCell ref="AC1:AE1"/>
    <mergeCell ref="N1:Q1"/>
    <mergeCell ref="AL1:AQ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AB2"/>
    <mergeCell ref="AI2:AK2"/>
    <mergeCell ref="AL2:AN2"/>
    <mergeCell ref="AO2:AQ2"/>
    <mergeCell ref="AC2:AE2"/>
    <mergeCell ref="AF2:AH2"/>
  </mergeCells>
  <pageMargins left="0.52" right="0.19" top="0.56999999999999995" bottom="0.35" header="0.42" footer="0.18"/>
  <pageSetup paperSize="5" scale="59" fitToHeight="0" orientation="landscape" r:id="rId1"/>
  <headerFooter alignWithMargins="0">
    <oddHeader>&amp;C&amp;A&amp;RTemplate</oddHeader>
    <oddFooter>&amp;CPage &amp;P of &amp;N</oddFooter>
  </headerFooter>
  <colBreaks count="1" manualBreakCount="1">
    <brk id="28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Bread Wheat Guidelines</vt:lpstr>
      <vt:lpstr>CBW-WBW Check Quality Profiles</vt:lpstr>
      <vt:lpstr>PARKLAND Check Quality Profiles</vt:lpstr>
      <vt:lpstr>RS 1st Year Data</vt:lpstr>
      <vt:lpstr>RS 2nd 3rd Year Data</vt:lpstr>
      <vt:lpstr>'Bread Wheat Guidelines'!Print_Area</vt:lpstr>
      <vt:lpstr>'RS 1st Year Data'!Print_Area</vt:lpstr>
      <vt:lpstr>'RS 2nd 3rd Year Data'!Print_Area</vt:lpstr>
      <vt:lpstr>'Bread Wheat Guidelines'!Print_Area_MI</vt:lpstr>
      <vt:lpstr>'RS 1st Year Data'!Print_Titles</vt:lpstr>
      <vt:lpstr>'RS 2nd 3rd Year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Brigitte Dupuis *</cp:lastModifiedBy>
  <cp:lastPrinted>2016-10-03T18:28:55Z</cp:lastPrinted>
  <dcterms:created xsi:type="dcterms:W3CDTF">1998-12-15T14:58:06Z</dcterms:created>
  <dcterms:modified xsi:type="dcterms:W3CDTF">2016-10-05T19:13:50Z</dcterms:modified>
</cp:coreProperties>
</file>