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30" windowWidth="15330" windowHeight="4275" tabRatio="724" activeTab="5"/>
  </bookViews>
  <sheets>
    <sheet name="2017WWWC Entries" sheetId="50" r:id="rId1"/>
    <sheet name="RW Check Selection" sheetId="49" r:id="rId2"/>
    <sheet name="RW Guidelines" sheetId="44" r:id="rId3"/>
    <sheet name="WRW Quality Profiles" sheetId="45" r:id="rId4"/>
    <sheet name="RW 1st Year Data" sheetId="21" r:id="rId5"/>
    <sheet name="RW 2nd &amp; 3rd Year Data" sheetId="43" r:id="rId6"/>
  </sheets>
  <definedNames>
    <definedName name="___INDEX_SHEET___ASAP_Utilities" localSheetId="0">#REF!</definedName>
    <definedName name="___INDEX_SHEET___ASAP_Utilities" localSheetId="5">#REF!</definedName>
    <definedName name="___INDEX_SHEET___ASAP_Utilities" localSheetId="1">#REF!</definedName>
    <definedName name="___INDEX_SHEET___ASAP_Utilities">#REF!</definedName>
    <definedName name="_Regression_Int" localSheetId="2" hidden="1">1</definedName>
    <definedName name="BLOC">#N/A</definedName>
    <definedName name="_xlnm.Database" localSheetId="5">#REF!</definedName>
    <definedName name="_xlnm.Database" localSheetId="1">#REF!</definedName>
    <definedName name="_xlnm.Database">#REF!</definedName>
    <definedName name="ENTRY">#N/A</definedName>
    <definedName name="NAME">#N/A</definedName>
    <definedName name="PEDIGREE">#N/A</definedName>
    <definedName name="PLOT">#N/A</definedName>
    <definedName name="_xlnm.Print_Area" localSheetId="4">'RW 1st Year Data'!$B$1:$AR$32</definedName>
    <definedName name="_xlnm.Print_Area" localSheetId="5">'RW 2nd &amp; 3rd Year Data'!$B$1:$AR$23</definedName>
    <definedName name="_xlnm.Print_Area" localSheetId="1">'RW Check Selection'!$A$1:$L$75</definedName>
    <definedName name="_xlnm.Print_Area" localSheetId="2">'RW Guidelines'!$A$1:$Q$43</definedName>
    <definedName name="_xlnm.Print_Area" localSheetId="3">'WRW Quality Profiles'!$A$1:$AQ$44</definedName>
    <definedName name="Print_Area_MI" localSheetId="2">'RW Guidelines'!$B$3:$P$42</definedName>
    <definedName name="_xlnm.Print_Titles" localSheetId="4">'RW 1st Year Data'!$B:$C</definedName>
    <definedName name="_xlnm.Print_Titles" localSheetId="5">'RW 2nd &amp; 3rd Year Data'!$B:$C</definedName>
    <definedName name="_xlnm.Print_Titles" localSheetId="1">'RW Check Selection'!$4:$4</definedName>
    <definedName name="SORT_NAME">#N/A</definedName>
    <definedName name="SOURCE">#N/A</definedName>
  </definedNames>
  <calcPr calcId="145621"/>
</workbook>
</file>

<file path=xl/calcChain.xml><?xml version="1.0" encoding="utf-8"?>
<calcChain xmlns="http://schemas.openxmlformats.org/spreadsheetml/2006/main">
  <c r="W14" i="21" l="1"/>
  <c r="X13" i="21"/>
  <c r="W9" i="21"/>
  <c r="AD14" i="43" l="1"/>
  <c r="AE14" i="43"/>
  <c r="AF14" i="43"/>
  <c r="AG14" i="43"/>
  <c r="AD19" i="43"/>
  <c r="AE19" i="43"/>
  <c r="AF19" i="43"/>
  <c r="AG19" i="43"/>
  <c r="AR14" i="43" l="1"/>
  <c r="AQ14" i="43"/>
  <c r="AP14" i="43"/>
  <c r="AO14" i="43"/>
  <c r="AN14" i="43"/>
  <c r="AM14" i="43"/>
  <c r="AL14" i="43"/>
  <c r="AK14" i="43"/>
  <c r="AJ14" i="43"/>
  <c r="AI14" i="43"/>
  <c r="AH14" i="43"/>
  <c r="AC9" i="21" l="1"/>
  <c r="AC14" i="21" l="1"/>
  <c r="AC13" i="21"/>
  <c r="AC12" i="21"/>
  <c r="AC11" i="21"/>
  <c r="B80" i="49" l="1"/>
  <c r="B77" i="49"/>
  <c r="J78" i="49" s="1"/>
  <c r="B96" i="49"/>
  <c r="C95" i="49" s="1"/>
  <c r="C88" i="49"/>
  <c r="L80" i="49"/>
  <c r="K80" i="49"/>
  <c r="J80" i="49"/>
  <c r="I80" i="49"/>
  <c r="H80" i="49"/>
  <c r="G80" i="49"/>
  <c r="F80" i="49"/>
  <c r="E80" i="49"/>
  <c r="D80" i="49"/>
  <c r="C80" i="49"/>
  <c r="B78" i="49" l="1"/>
  <c r="C92" i="49"/>
  <c r="C86" i="49"/>
  <c r="C90" i="49"/>
  <c r="C94" i="49"/>
  <c r="K78" i="49"/>
  <c r="D78" i="49"/>
  <c r="H78" i="49"/>
  <c r="L78" i="49"/>
  <c r="F78" i="49"/>
  <c r="C78" i="49"/>
  <c r="E78" i="49"/>
  <c r="G78" i="49"/>
  <c r="I78" i="49"/>
  <c r="C85" i="49"/>
  <c r="C87" i="49"/>
  <c r="C89" i="49"/>
  <c r="C91" i="49"/>
  <c r="C93" i="49"/>
  <c r="B79" i="49" l="1"/>
  <c r="C96" i="49"/>
  <c r="AR9" i="21" l="1"/>
  <c r="AR14" i="21" s="1"/>
  <c r="AQ9" i="21"/>
  <c r="AQ14" i="21" s="1"/>
  <c r="AP9" i="21"/>
  <c r="AP14" i="21" s="1"/>
  <c r="AO9" i="21"/>
  <c r="AO14" i="21" s="1"/>
  <c r="AN9" i="21"/>
  <c r="AN14" i="21" s="1"/>
  <c r="AM9" i="21"/>
  <c r="AM14" i="21" s="1"/>
  <c r="AL9" i="21"/>
  <c r="AL14" i="21" s="1"/>
  <c r="AK9" i="21"/>
  <c r="AK14" i="21" s="1"/>
  <c r="AJ9" i="21"/>
  <c r="AJ14" i="21" s="1"/>
  <c r="AI9" i="21"/>
  <c r="AI14" i="21" s="1"/>
  <c r="AH9" i="21"/>
  <c r="AH14" i="21" s="1"/>
  <c r="AG9" i="21"/>
  <c r="AG14" i="21" s="1"/>
  <c r="AE9" i="21"/>
  <c r="AE14" i="21" s="1"/>
  <c r="AD9" i="21"/>
  <c r="AD13" i="21" s="1"/>
  <c r="AD12" i="21" l="1"/>
  <c r="AD14" i="21"/>
  <c r="AH11" i="21"/>
  <c r="AJ11" i="21"/>
  <c r="AL11" i="21"/>
  <c r="AN11" i="21"/>
  <c r="AP11" i="21"/>
  <c r="AR11" i="21"/>
  <c r="AH12" i="21"/>
  <c r="AJ12" i="21"/>
  <c r="AL12" i="21"/>
  <c r="AN12" i="21"/>
  <c r="AP12" i="21"/>
  <c r="AR12" i="21"/>
  <c r="AH13" i="21"/>
  <c r="AJ13" i="21"/>
  <c r="AL13" i="21"/>
  <c r="AN13" i="21"/>
  <c r="AP13" i="21"/>
  <c r="AR13" i="21"/>
  <c r="AD11" i="21"/>
  <c r="AE11" i="21"/>
  <c r="AG11" i="21"/>
  <c r="AI11" i="21"/>
  <c r="AK11" i="21"/>
  <c r="AM11" i="21"/>
  <c r="AO11" i="21"/>
  <c r="AQ11" i="21"/>
  <c r="AE12" i="21"/>
  <c r="AG12" i="21"/>
  <c r="AI12" i="21"/>
  <c r="AK12" i="21"/>
  <c r="AM12" i="21"/>
  <c r="AO12" i="21"/>
  <c r="AQ12" i="21"/>
  <c r="AE13" i="21"/>
  <c r="AG13" i="21"/>
  <c r="AI13" i="21"/>
  <c r="AK13" i="21"/>
  <c r="AM13" i="21"/>
  <c r="AO13" i="21"/>
  <c r="AQ13" i="21"/>
  <c r="AR19" i="43"/>
  <c r="AQ19" i="43"/>
  <c r="AP19" i="43"/>
  <c r="AO19" i="43"/>
  <c r="AN19" i="43"/>
  <c r="AM19" i="43"/>
  <c r="AL19" i="43"/>
  <c r="AK19" i="43"/>
  <c r="AJ19" i="43"/>
  <c r="AI19" i="43"/>
  <c r="AH19" i="43"/>
  <c r="X9" i="21" l="1"/>
  <c r="X14" i="21" l="1"/>
  <c r="I9" i="21" l="1"/>
  <c r="AQ31" i="45" l="1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AQ19" i="45"/>
  <c r="AP19" i="45"/>
  <c r="AO19" i="45"/>
  <c r="AN19" i="45"/>
  <c r="AM19" i="45"/>
  <c r="AL19" i="45"/>
  <c r="AK19" i="45"/>
  <c r="AJ19" i="45"/>
  <c r="AI19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D50" i="45"/>
  <c r="C50" i="45"/>
  <c r="B50" i="45"/>
  <c r="AB9" i="21" l="1"/>
  <c r="AA9" i="21"/>
  <c r="Z9" i="21"/>
  <c r="Y9" i="21"/>
  <c r="V9" i="21"/>
  <c r="U9" i="21"/>
  <c r="T9" i="21"/>
  <c r="S9" i="21"/>
  <c r="R9" i="21"/>
  <c r="R13" i="21" s="1"/>
  <c r="Q9" i="21"/>
  <c r="P9" i="21"/>
  <c r="O9" i="21"/>
  <c r="N9" i="21"/>
  <c r="M9" i="21"/>
  <c r="L9" i="21"/>
  <c r="K9" i="21"/>
  <c r="J9" i="21"/>
  <c r="X11" i="21" l="1"/>
  <c r="X12" i="21"/>
  <c r="J11" i="21" l="1"/>
  <c r="J12" i="21"/>
  <c r="L11" i="21"/>
  <c r="I11" i="21" l="1"/>
  <c r="Q11" i="21"/>
  <c r="AB11" i="21"/>
  <c r="AB12" i="21"/>
  <c r="I13" i="21"/>
  <c r="L13" i="21"/>
  <c r="Q14" i="21"/>
  <c r="Q12" i="21"/>
  <c r="I14" i="21"/>
  <c r="I12" i="21"/>
  <c r="AB14" i="21"/>
  <c r="J14" i="21"/>
  <c r="J13" i="21"/>
  <c r="L14" i="21"/>
  <c r="L12" i="21"/>
  <c r="Q13" i="21"/>
  <c r="AB13" i="21"/>
  <c r="Y14" i="21" l="1"/>
  <c r="Y12" i="21"/>
  <c r="Y11" i="21"/>
  <c r="Y13" i="21"/>
  <c r="P14" i="21"/>
  <c r="P12" i="21"/>
  <c r="P11" i="21"/>
  <c r="P13" i="21"/>
  <c r="N14" i="21"/>
  <c r="N13" i="21"/>
  <c r="N11" i="21"/>
  <c r="N12" i="21"/>
  <c r="M13" i="21"/>
  <c r="M14" i="21"/>
  <c r="M11" i="21"/>
  <c r="M12" i="21"/>
  <c r="R14" i="21"/>
  <c r="R12" i="21"/>
  <c r="R11" i="21"/>
  <c r="O13" i="21"/>
  <c r="O12" i="21"/>
  <c r="O14" i="21"/>
  <c r="O11" i="21"/>
  <c r="K13" i="21" l="1"/>
</calcChain>
</file>

<file path=xl/comments1.xml><?xml version="1.0" encoding="utf-8"?>
<comments xmlns="http://schemas.openxmlformats.org/spreadsheetml/2006/main">
  <authors>
    <author>Brigitte Dupuis *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 xml:space="preserve">Below the lowest check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<sst xmlns="http://schemas.openxmlformats.org/spreadsheetml/2006/main" count="717" uniqueCount="312">
  <si>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</si>
  <si>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</si>
  <si>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</si>
  <si>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</si>
  <si>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</si>
  <si>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</si>
  <si>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</si>
  <si>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</si>
  <si>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</si>
  <si>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</si>
  <si>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</si>
  <si>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>Farino MTI</t>
  </si>
  <si>
    <t xml:space="preserve"> Farino Stab</t>
  </si>
  <si>
    <t>Excellent</t>
  </si>
  <si>
    <t>Variety</t>
  </si>
  <si>
    <t>%</t>
  </si>
  <si>
    <t>TEST WEIGHT</t>
  </si>
  <si>
    <t>GRADE</t>
  </si>
  <si>
    <t>Breeder</t>
  </si>
  <si>
    <t>Yr in Test</t>
  </si>
  <si>
    <t>Pro*Wt/Tot Wt =</t>
  </si>
  <si>
    <t>Technician</t>
  </si>
  <si>
    <t>STATION</t>
  </si>
  <si>
    <t>AMOUNT OF</t>
  </si>
  <si>
    <t>Clean Wht Flr Yld</t>
  </si>
  <si>
    <t>Flr Yld PB 0.50 Ash</t>
  </si>
  <si>
    <t>Radiant</t>
  </si>
  <si>
    <t>Rob Graf</t>
  </si>
  <si>
    <t>Mean Pro per Location =</t>
  </si>
  <si>
    <t>X</t>
  </si>
  <si>
    <t>Total Composite Weight =</t>
  </si>
  <si>
    <t>Year</t>
  </si>
  <si>
    <t>HISTORICAL DIFFERENCES FROM CHECKS</t>
  </si>
  <si>
    <t>Breeder Protein</t>
  </si>
  <si>
    <t>LEIF</t>
  </si>
  <si>
    <t>LEDF</t>
  </si>
  <si>
    <t>COMP. WT.  (kg)</t>
  </si>
  <si>
    <t>WRWC CHECK SAMPLES</t>
  </si>
  <si>
    <t>1st</t>
  </si>
  <si>
    <t>Vote</t>
  </si>
  <si>
    <t>Wheat and Flour Characteristics</t>
  </si>
  <si>
    <t>Milling Performance</t>
  </si>
  <si>
    <t>Dough Properties</t>
  </si>
  <si>
    <t>Baking Quality</t>
  </si>
  <si>
    <t>S</t>
  </si>
  <si>
    <t>DNO</t>
  </si>
  <si>
    <t>O</t>
  </si>
  <si>
    <t>A</t>
  </si>
  <si>
    <t>EXT Area</t>
  </si>
  <si>
    <t>EXT Rmax</t>
  </si>
  <si>
    <t>EXT Length</t>
  </si>
  <si>
    <t>RATING RELATIVE TO MEAN OF CHECKS</t>
  </si>
  <si>
    <t>% extraction flour was used for all flour testing.</t>
  </si>
  <si>
    <t>NIR PROTEIN</t>
  </si>
  <si>
    <t>-</t>
  </si>
  <si>
    <t>Mildew (MIL)</t>
  </si>
  <si>
    <t>Ergot (ERG)</t>
  </si>
  <si>
    <t>Fusarium (FUS DMG)</t>
  </si>
  <si>
    <t>Midge (MDGE DMG)</t>
  </si>
  <si>
    <t>Sprouted (SPTD)</t>
  </si>
  <si>
    <t>Smudge (SM)</t>
  </si>
  <si>
    <t>Frost/ heat stress (FRHTS)</t>
  </si>
  <si>
    <t>Green/ Immature (GR/IM)</t>
  </si>
  <si>
    <t>Others</t>
  </si>
  <si>
    <t>Comments</t>
  </si>
  <si>
    <t>Moats</t>
  </si>
  <si>
    <t>Flourish</t>
  </si>
  <si>
    <t>W434</t>
  </si>
  <si>
    <t>CDC Buteo</t>
  </si>
  <si>
    <t>W414</t>
  </si>
  <si>
    <t>BVLG</t>
  </si>
  <si>
    <t>Brendan Postman</t>
  </si>
  <si>
    <t>MIN. WT.  (kg)</t>
  </si>
  <si>
    <t>REASON FOR GRADE:</t>
  </si>
  <si>
    <t>CDC Buteo (W414)</t>
  </si>
  <si>
    <t>Flourish (W434)</t>
  </si>
  <si>
    <t>Moats (W503)</t>
  </si>
  <si>
    <t>AAC Elevate (W495)</t>
  </si>
  <si>
    <t>CDC Osprey</t>
  </si>
  <si>
    <t>AC Bellatrix</t>
  </si>
  <si>
    <t>WHEAT, kg</t>
  </si>
  <si>
    <t>General Guidelines for Assessment of Variety Registration Trial Entries Relative to Check Varieties</t>
  </si>
  <si>
    <t>Difference in Respective Units from Checks</t>
  </si>
  <si>
    <t>Hard Red Winter Wheat</t>
  </si>
  <si>
    <t>QUALITY FACTOR</t>
  </si>
  <si>
    <t>EXCELLENT</t>
  </si>
  <si>
    <t>IMPROVEMENT</t>
  </si>
  <si>
    <t>Satisfactory</t>
  </si>
  <si>
    <t>FLAG</t>
  </si>
  <si>
    <t>POOR</t>
  </si>
  <si>
    <t>+</t>
  </si>
  <si>
    <t>1.0</t>
  </si>
  <si>
    <t>0.9</t>
  </si>
  <si>
    <t>0.4</t>
  </si>
  <si>
    <t>0.3</t>
  </si>
  <si>
    <t>-0.3</t>
  </si>
  <si>
    <t>-0.4</t>
  </si>
  <si>
    <t>-0.9</t>
  </si>
  <si>
    <t>-1.0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</si>
  <si>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</si>
  <si>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</si>
  <si>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</si>
  <si>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</si>
  <si>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</si>
  <si>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</si>
  <si>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</si>
  <si>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</si>
  <si>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</si>
  <si>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</si>
  <si>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</si>
  <si>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</si>
  <si>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</si>
  <si>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</si>
  <si>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</si>
  <si>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</si>
  <si>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</si>
  <si>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</t>
  </si>
  <si>
    <t>1.7</t>
  </si>
  <si>
    <t>1.6</t>
  </si>
  <si>
    <t>0.8</t>
  </si>
  <si>
    <t>0.7</t>
  </si>
  <si>
    <t>-0.7</t>
  </si>
  <si>
    <t>-0.8</t>
  </si>
  <si>
    <t>-1.6</t>
  </si>
  <si>
    <t>-1.7</t>
  </si>
  <si>
    <t>*</t>
  </si>
  <si>
    <t>-0.06</t>
  </si>
  <si>
    <t>-0.05</t>
  </si>
  <si>
    <t>-0.03</t>
  </si>
  <si>
    <t>-0.02</t>
  </si>
  <si>
    <t>0.03</t>
  </si>
  <si>
    <t>0.04</t>
  </si>
  <si>
    <t>0.06</t>
  </si>
  <si>
    <t>0.07</t>
  </si>
  <si>
    <t>3.0</t>
  </si>
  <si>
    <t>2.9</t>
  </si>
  <si>
    <t>1.5</t>
  </si>
  <si>
    <t>1.4</t>
  </si>
  <si>
    <t>-1.4</t>
  </si>
  <si>
    <t>-1.5</t>
  </si>
  <si>
    <t>-2.9</t>
  </si>
  <si>
    <t>-3.0</t>
  </si>
  <si>
    <t>3</t>
  </si>
  <si>
    <t>2</t>
  </si>
  <si>
    <t>1</t>
  </si>
  <si>
    <t>-1</t>
  </si>
  <si>
    <t>-2</t>
  </si>
  <si>
    <t>-3</t>
  </si>
  <si>
    <t>-4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</si>
  <si>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</si>
  <si>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</si>
  <si>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</si>
  <si>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</si>
  <si>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</si>
  <si>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</si>
  <si>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Flour yield</t>
  </si>
  <si>
    <t>Farinograph absorption</t>
  </si>
  <si>
    <t>(Clean and 0.5% ash basis)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</si>
  <si>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</si>
  <si>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Improvement</t>
  </si>
  <si>
    <t>Flag</t>
  </si>
  <si>
    <t>Grade (and degrading factors)</t>
  </si>
  <si>
    <t>New Line &amp; Checks</t>
  </si>
  <si>
    <t xml:space="preserve">Wheat </t>
  </si>
  <si>
    <t>Milling</t>
  </si>
  <si>
    <t>Farinograph</t>
  </si>
  <si>
    <t>Baking (Remix-to-Peak)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</si>
  <si>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</si>
  <si>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</si>
  <si>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</si>
  <si>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</si>
  <si>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</si>
  <si>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</si>
  <si>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</si>
  <si>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</si>
  <si>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</si>
  <si>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</si>
  <si>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</si>
  <si>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</si>
  <si>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</si>
  <si>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</si>
  <si>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</si>
  <si>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2000*</t>
  </si>
  <si>
    <t xml:space="preserve">Radiant  </t>
  </si>
  <si>
    <t>nd</t>
  </si>
  <si>
    <t>Mean of CKs</t>
  </si>
  <si>
    <t>Norstar</t>
  </si>
  <si>
    <t>CDC Clair</t>
  </si>
  <si>
    <t>AC Tempest</t>
  </si>
  <si>
    <t>*CSP data</t>
  </si>
  <si>
    <r>
      <rPr>
        <b/>
        <sz val="16"/>
        <color rgb="FFFF0000"/>
        <rFont val="Calibri"/>
        <family val="2"/>
        <scheme val="minor"/>
      </rPr>
      <t>Flourish</t>
    </r>
    <r>
      <rPr>
        <sz val="10"/>
        <rFont val="Arial"/>
        <family val="2"/>
      </rPr>
      <t xml:space="preserve"> (W434) western red winter wheat trial, 2007-2009 (Check for WRW)</t>
    </r>
  </si>
  <si>
    <t xml:space="preserve">Flourish  </t>
  </si>
  <si>
    <r>
      <rPr>
        <b/>
        <sz val="16"/>
        <color rgb="FFFF0000"/>
        <rFont val="Calibri"/>
        <family val="2"/>
        <scheme val="minor"/>
      </rPr>
      <t>AAC Elevate</t>
    </r>
    <r>
      <rPr>
        <sz val="10"/>
        <rFont val="Arial"/>
        <family val="2"/>
      </rPr>
      <t xml:space="preserve"> (W495) western red winter wheat trial, 2011-2013 (Check for WRW)</t>
    </r>
  </si>
  <si>
    <t xml:space="preserve">AAC Elevate  </t>
  </si>
  <si>
    <r>
      <rPr>
        <b/>
        <sz val="16"/>
        <color rgb="FFFF0000"/>
        <rFont val="Calibri"/>
        <family val="2"/>
        <scheme val="minor"/>
      </rPr>
      <t>CDC Buteo</t>
    </r>
    <r>
      <rPr>
        <sz val="10"/>
        <rFont val="Arial"/>
        <family val="2"/>
      </rPr>
      <t xml:space="preserve"> (S96-33) central red winter wheat trial, 1998-2000 (Check for WRW)</t>
    </r>
  </si>
  <si>
    <t xml:space="preserve">CDC Buteo  </t>
  </si>
  <si>
    <t>CDC Harrier</t>
  </si>
  <si>
    <r>
      <rPr>
        <b/>
        <sz val="16"/>
        <color rgb="FFFF0000"/>
        <rFont val="Calibri"/>
        <family val="2"/>
        <scheme val="minor"/>
      </rPr>
      <t>Moats</t>
    </r>
    <r>
      <rPr>
        <sz val="10"/>
        <rFont val="Arial"/>
        <family val="2"/>
      </rPr>
      <t xml:space="preserve"> (S01-285-7*R) central red winter wheat trial, 2007-2009 (Check for WRW)</t>
    </r>
  </si>
  <si>
    <t xml:space="preserve">Moats  </t>
  </si>
  <si>
    <t>W503</t>
  </si>
  <si>
    <t>W495</t>
  </si>
  <si>
    <t>AAC Elevate</t>
  </si>
  <si>
    <t>L*</t>
  </si>
  <si>
    <t>a*</t>
  </si>
  <si>
    <t>b*</t>
  </si>
  <si>
    <t>W545</t>
  </si>
  <si>
    <r>
      <t xml:space="preserve">Weighted Protein for </t>
    </r>
    <r>
      <rPr>
        <b/>
        <sz val="10"/>
        <color rgb="FFFF0000"/>
        <rFont val="Arial"/>
        <family val="2"/>
      </rPr>
      <t>CDC Buteo</t>
    </r>
    <r>
      <rPr>
        <b/>
        <sz val="10"/>
        <rFont val="Arial"/>
        <family val="2"/>
      </rPr>
      <t xml:space="preserve"> = </t>
    </r>
  </si>
  <si>
    <t>2CWRW-MIL FUS DMG 0.21</t>
  </si>
  <si>
    <t>2CWRW-MIL FUS DMG 0.32 MDGE 0.25 SPTD 0.05</t>
  </si>
  <si>
    <t>2CWRW-MIL FUS DMG 0.23 MDGE 0.15 SPTD 0.19 CON CL 0.21</t>
  </si>
  <si>
    <t>1CWRW-FUS DMG 0.05 MDGE 0.1</t>
  </si>
  <si>
    <t>1CWRW-FUS DMG 0.05 MDGE 0.21 GRAS GR 0.09</t>
  </si>
  <si>
    <r>
      <rPr>
        <b/>
        <sz val="16"/>
        <color rgb="FFFF0000"/>
        <rFont val="Calibri"/>
        <family val="2"/>
        <scheme val="minor"/>
      </rPr>
      <t>Radiant</t>
    </r>
    <r>
      <rPr>
        <sz val="10"/>
        <rFont val="Arial"/>
        <family val="2"/>
      </rPr>
      <t xml:space="preserve"> (W337) western red winter wheat trial, 1998-2000 (Check for WRW up to and including 2014)</t>
    </r>
  </si>
  <si>
    <t>Yellow Alkaline Noodle Colour*</t>
  </si>
  <si>
    <t>White-salted Noodle Colour*</t>
  </si>
  <si>
    <t>2h</t>
  </si>
  <si>
    <t>24h</t>
  </si>
  <si>
    <t>Water dough colour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</si>
  <si>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</si>
  <si>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</si>
  <si>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</si>
  <si>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</si>
  <si>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</si>
  <si>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</si>
  <si>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</si>
  <si>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t>1st / 2nd A&amp;D</t>
  </si>
  <si>
    <t>Extensograph Rmax</t>
  </si>
  <si>
    <t>-100</t>
  </si>
  <si>
    <t>Extensograph Length</t>
  </si>
  <si>
    <t>4.0</t>
  </si>
  <si>
    <t>2.0</t>
  </si>
  <si>
    <t>1.9</t>
  </si>
  <si>
    <t>-1.9</t>
  </si>
  <si>
    <t>-2.0</t>
  </si>
  <si>
    <t>-3.9</t>
  </si>
  <si>
    <t>-4.0</t>
  </si>
  <si>
    <t>3.9</t>
  </si>
  <si>
    <t>LNT Abs</t>
  </si>
  <si>
    <t>LNT Pk Time</t>
  </si>
  <si>
    <t>LNT WHR/KG</t>
  </si>
  <si>
    <t>LNT/ Remix Abs</t>
  </si>
  <si>
    <t>LNT/ Remix Pk Time</t>
  </si>
  <si>
    <t>LNT/ Remix WHR/KG</t>
  </si>
  <si>
    <t>LNT/ Remix LV</t>
  </si>
  <si>
    <t>LNT/ Remix LTR</t>
  </si>
  <si>
    <t>Trt</t>
  </si>
  <si>
    <t>CARM</t>
  </si>
  <si>
    <t>SKNA</t>
  </si>
  <si>
    <t>BRAN</t>
  </si>
  <si>
    <t>SWCR</t>
  </si>
  <si>
    <t>OLDS</t>
  </si>
  <si>
    <t>WARN</t>
  </si>
  <si>
    <t>EVGR</t>
  </si>
  <si>
    <t>INHD</t>
  </si>
  <si>
    <t>CARM (Carman)</t>
  </si>
  <si>
    <t>BRAN (Brandon)</t>
  </si>
  <si>
    <t>SWCR (Swift Current)</t>
  </si>
  <si>
    <t>BVLG (Beaverlodge)</t>
  </si>
  <si>
    <t>OLDS (Olds)</t>
  </si>
  <si>
    <t>WARN (Warner)</t>
  </si>
  <si>
    <t>LEDF (Lethbridge Dry)</t>
  </si>
  <si>
    <t>EVGR (Evergreen)</t>
  </si>
  <si>
    <t>LEIF (Lethbridge Irr)</t>
  </si>
  <si>
    <t>INHD (Indian Head)</t>
  </si>
  <si>
    <t>Carman</t>
  </si>
  <si>
    <t>Saskatoon</t>
  </si>
  <si>
    <t>Brandon</t>
  </si>
  <si>
    <t>Swift Current</t>
  </si>
  <si>
    <t>Beaverlodge</t>
  </si>
  <si>
    <t>Olds</t>
  </si>
  <si>
    <t>Warner</t>
  </si>
  <si>
    <t>Lethbridge Dry</t>
  </si>
  <si>
    <t>Evergreen</t>
  </si>
  <si>
    <t>Lethbridge Irr</t>
  </si>
  <si>
    <t>Indian Head</t>
  </si>
  <si>
    <t>SKNA (Saskatoon)</t>
  </si>
  <si>
    <t>Identity</t>
  </si>
  <si>
    <t>W567</t>
  </si>
  <si>
    <t>W568</t>
  </si>
  <si>
    <t>W569</t>
  </si>
  <si>
    <t>100</t>
  </si>
  <si>
    <t>95</t>
  </si>
  <si>
    <t>55</t>
  </si>
  <si>
    <t>50</t>
  </si>
  <si>
    <t>-50</t>
  </si>
  <si>
    <t>-55</t>
  </si>
  <si>
    <t>-95</t>
  </si>
  <si>
    <t>3rd</t>
  </si>
  <si>
    <t>2CWRW-MIL MDGE 0.15</t>
  </si>
  <si>
    <t>3CWRW-SEV SPTD 0.27 FUS DMG 0.27 SPTD 0.63</t>
  </si>
  <si>
    <t>2CWRW-MIL FUS DMG 0.07 SPTD 0.08</t>
  </si>
  <si>
    <t>2CWRW-MIL FUS DMG 0.1</t>
  </si>
  <si>
    <t>1CWRW-FUS DMG 0.08 MDGE 0.1</t>
  </si>
  <si>
    <t>2CWRW-MIL FUS DMG 0.24</t>
  </si>
  <si>
    <t>1CWRW-FUS DMG 0.04</t>
  </si>
  <si>
    <t>2nd/3rd A&amp;D</t>
  </si>
  <si>
    <t>LNT 2016-2017; Remix prior to 2016</t>
  </si>
  <si>
    <t>Emerson?</t>
  </si>
  <si>
    <t>2015 Mean of Checks</t>
  </si>
  <si>
    <t>2016 Mean of Checks</t>
  </si>
  <si>
    <t>2017 Mean of Checks</t>
  </si>
  <si>
    <t>Western Canada Winter Wheat Co-op Registration Trial, 2017</t>
  </si>
  <si>
    <t>0.09</t>
  </si>
  <si>
    <t>0.05</t>
  </si>
  <si>
    <t>-0.10</t>
  </si>
  <si>
    <t>-0.14</t>
  </si>
  <si>
    <t>-0.15</t>
  </si>
  <si>
    <t>RELATIVE TO</t>
  </si>
  <si>
    <t>MEAN OF CHECKS</t>
  </si>
  <si>
    <t>&lt; LOWEST CHECK</t>
  </si>
  <si>
    <r>
      <t xml:space="preserve">GUIDELINES ADJUSTED TO MEAN OF CHECKS  or </t>
    </r>
    <r>
      <rPr>
        <b/>
        <sz val="16"/>
        <color theme="4" tint="-0.249977111117893"/>
        <rFont val="Arial"/>
        <family val="2"/>
      </rPr>
      <t>TO THE LOWEST CHECK (cells highlighted in blue)</t>
    </r>
  </si>
  <si>
    <t>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</si>
</sst>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[$$-409]* #,##0_);_([$$-409]* \#\,##0\);_([$$-409]* &quot;-&quot;_);_(@_)"/>
    <numFmt numFmtId="168" formatCode="&quot;$&quot;#,##0\ ;\(&quot;$&quot;#,##0\)"/>
    <numFmt numFmtId="169" formatCode="#,##0.0"/>
    <numFmt numFmtId="170" formatCode="#,##0.000"/>
    <numFmt numFmtId="171" formatCode="General_)"/>
    <numFmt numFmtId="172" formatCode="0.0_)"/>
    <numFmt numFmtId="173" formatCode="#,##0.0_);\(#,##0.0\)"/>
    <numFmt numFmtId="174" formatCode="yyyy\-mm\-dd"/>
    <numFmt numFmtId="175" formatCode="0.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indexed="13"/>
      <name val="Calibri"/>
      <family val="2"/>
    </font>
    <font>
      <sz val="11"/>
      <color indexed="12"/>
      <name val="Calibri"/>
      <family val="2"/>
    </font>
    <font>
      <sz val="11"/>
      <color indexed="11"/>
      <name val="Calibri"/>
      <family val="2"/>
    </font>
    <font>
      <b/>
      <sz val="11"/>
      <color indexed="36"/>
      <name val="Calibri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b/>
      <sz val="11"/>
      <name val="Calibri"/>
      <family val="2"/>
    </font>
    <font>
      <sz val="10"/>
      <color indexed="72"/>
      <name val="Verdana"/>
      <family val="2"/>
    </font>
    <font>
      <i/>
      <sz val="11"/>
      <color indexed="14"/>
      <name val="Calibri"/>
      <family val="2"/>
    </font>
    <font>
      <i/>
      <sz val="11"/>
      <color indexed="13"/>
      <name val="Calibri"/>
      <family val="2"/>
    </font>
    <font>
      <i/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rgb="FF006100"/>
      <name val="Calibri"/>
      <family val="2"/>
      <scheme val="minor"/>
    </font>
    <font>
      <b/>
      <sz val="15"/>
      <name val="Calibri"/>
      <family val="2"/>
    </font>
    <font>
      <b/>
      <sz val="13"/>
      <name val="Calibri"/>
      <family val="2"/>
    </font>
    <font>
      <sz val="11"/>
      <color indexed="36"/>
      <name val="Calibri"/>
      <family val="2"/>
    </font>
    <font>
      <sz val="11"/>
      <color indexed="24"/>
      <name val="Calibri"/>
      <family val="2"/>
    </font>
    <font>
      <sz val="11"/>
      <color indexed="20"/>
      <name val="Calibri"/>
      <family val="2"/>
    </font>
    <font>
      <sz val="11"/>
      <color indexed="33"/>
      <name val="Calibri"/>
      <family val="2"/>
    </font>
    <font>
      <sz val="11"/>
      <color indexed="26"/>
      <name val="Calibri"/>
      <family val="2"/>
    </font>
    <font>
      <sz val="11"/>
      <color indexed="23"/>
      <name val="Calibri"/>
      <family val="2"/>
    </font>
    <font>
      <sz val="10"/>
      <color indexed="8"/>
      <name val="Arial"/>
      <family val="2"/>
    </font>
    <font>
      <b/>
      <sz val="18"/>
      <name val="Cambria"/>
      <family val="1"/>
    </font>
    <font>
      <sz val="11"/>
      <color indexed="9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 tint="0.499984740745262"/>
      <name val="Arial"/>
      <family val="2"/>
    </font>
    <font>
      <sz val="12"/>
      <color theme="0" tint="-0.499984740745262"/>
      <name val="Arial"/>
      <family val="2"/>
    </font>
    <font>
      <sz val="12"/>
      <name val="Helv"/>
    </font>
    <font>
      <b/>
      <sz val="16"/>
      <name val="Calibri"/>
      <family val="2"/>
    </font>
    <font>
      <b/>
      <sz val="10.4"/>
      <name val="Calibri"/>
      <family val="2"/>
    </font>
    <font>
      <b/>
      <sz val="16"/>
      <color rgb="FFC00000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 tint="0.499984740745262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4" tint="-0.499984740745262"/>
      <name val="Helv"/>
    </font>
    <font>
      <b/>
      <sz val="16"/>
      <color theme="4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8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37"/>
        <bgColor indexed="8"/>
      </patternFill>
    </fill>
    <fill>
      <patternFill patternType="solid">
        <fgColor indexed="34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36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35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24"/>
      </bottom>
      <diagonal/>
    </border>
    <border>
      <left/>
      <right/>
      <top/>
      <bottom style="double">
        <color indexed="2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724">
    <xf numFmtId="0" fontId="0" fillId="0" borderId="0" applyBorder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47" fillId="0" borderId="0" applyBorder="0"/>
    <xf numFmtId="3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13" fillId="0" borderId="0"/>
    <xf numFmtId="0" fontId="21" fillId="0" borderId="0"/>
    <xf numFmtId="0" fontId="38" fillId="22" borderId="0" applyNumberFormat="0" applyBorder="0" applyAlignment="0" applyProtection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6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1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 applyBorder="0"/>
    <xf numFmtId="0" fontId="13" fillId="0" borderId="0"/>
    <xf numFmtId="0" fontId="10" fillId="0" borderId="0"/>
    <xf numFmtId="0" fontId="45" fillId="33" borderId="0"/>
    <xf numFmtId="0" fontId="45" fillId="34" borderId="0"/>
    <xf numFmtId="0" fontId="45" fillId="35" borderId="0"/>
    <xf numFmtId="0" fontId="45" fillId="36" borderId="0"/>
    <xf numFmtId="0" fontId="45" fillId="37" borderId="0"/>
    <xf numFmtId="0" fontId="45" fillId="38" borderId="0"/>
    <xf numFmtId="0" fontId="45" fillId="33" borderId="0"/>
    <xf numFmtId="0" fontId="45" fillId="34" borderId="0"/>
    <xf numFmtId="0" fontId="45" fillId="35" borderId="0"/>
    <xf numFmtId="0" fontId="45" fillId="39" borderId="0"/>
    <xf numFmtId="0" fontId="45" fillId="40" borderId="0"/>
    <xf numFmtId="0" fontId="45" fillId="37" borderId="0"/>
    <xf numFmtId="0" fontId="45" fillId="41" borderId="0"/>
    <xf numFmtId="0" fontId="45" fillId="42" borderId="0"/>
    <xf numFmtId="0" fontId="45" fillId="43" borderId="0"/>
    <xf numFmtId="0" fontId="45" fillId="44" borderId="0"/>
    <xf numFmtId="0" fontId="45" fillId="45" borderId="0"/>
    <xf numFmtId="0" fontId="45" fillId="33" borderId="0"/>
    <xf numFmtId="0" fontId="45" fillId="34" borderId="0"/>
    <xf numFmtId="0" fontId="45" fillId="35" borderId="0"/>
    <xf numFmtId="0" fontId="45" fillId="38" borderId="0"/>
    <xf numFmtId="0" fontId="45" fillId="46" borderId="0"/>
    <xf numFmtId="0" fontId="45" fillId="42" borderId="0"/>
    <xf numFmtId="0" fontId="45" fillId="42" borderId="0"/>
    <xf numFmtId="0" fontId="45" fillId="47" borderId="0"/>
    <xf numFmtId="0" fontId="45" fillId="44" borderId="0"/>
    <xf numFmtId="0" fontId="45" fillId="39" borderId="0"/>
    <xf numFmtId="0" fontId="45" fillId="40" borderId="0"/>
    <xf numFmtId="0" fontId="45" fillId="37" borderId="0"/>
    <xf numFmtId="0" fontId="45" fillId="33" borderId="0"/>
    <xf numFmtId="0" fontId="45" fillId="34" borderId="0"/>
    <xf numFmtId="0" fontId="45" fillId="35" borderId="0"/>
    <xf numFmtId="0" fontId="45" fillId="48" borderId="0"/>
    <xf numFmtId="0" fontId="45" fillId="38" borderId="0"/>
    <xf numFmtId="0" fontId="45" fillId="46" borderId="0"/>
    <xf numFmtId="0" fontId="45" fillId="39" borderId="0"/>
    <xf numFmtId="0" fontId="45" fillId="40" borderId="0"/>
    <xf numFmtId="0" fontId="45" fillId="37" borderId="0"/>
    <xf numFmtId="0" fontId="45" fillId="38" borderId="0"/>
    <xf numFmtId="0" fontId="45" fillId="46" borderId="0"/>
    <xf numFmtId="0" fontId="45" fillId="42" borderId="0"/>
    <xf numFmtId="0" fontId="45" fillId="42" borderId="0"/>
    <xf numFmtId="0" fontId="45" fillId="47" borderId="0"/>
    <xf numFmtId="0" fontId="45" fillId="44" borderId="0"/>
    <xf numFmtId="0" fontId="45" fillId="49" borderId="0"/>
    <xf numFmtId="0" fontId="45" fillId="50" borderId="0"/>
    <xf numFmtId="0" fontId="45" fillId="51" borderId="0"/>
    <xf numFmtId="0" fontId="45" fillId="52" borderId="0"/>
    <xf numFmtId="0" fontId="45" fillId="53" borderId="0"/>
    <xf numFmtId="0" fontId="45" fillId="54" borderId="0"/>
    <xf numFmtId="0" fontId="45" fillId="55" borderId="0"/>
    <xf numFmtId="0" fontId="45" fillId="51" borderId="0"/>
    <xf numFmtId="0" fontId="45" fillId="56" borderId="0"/>
    <xf numFmtId="0" fontId="45" fillId="44" borderId="0"/>
    <xf numFmtId="0" fontId="45" fillId="45" borderId="0"/>
    <xf numFmtId="0" fontId="45" fillId="57" borderId="0"/>
    <xf numFmtId="0" fontId="45" fillId="44" borderId="0"/>
    <xf numFmtId="0" fontId="45" fillId="45" borderId="0"/>
    <xf numFmtId="0" fontId="45" fillId="49" borderId="0"/>
    <xf numFmtId="0" fontId="45" fillId="50" borderId="0"/>
    <xf numFmtId="0" fontId="45" fillId="51" borderId="0"/>
    <xf numFmtId="0" fontId="45" fillId="52" borderId="0"/>
    <xf numFmtId="0" fontId="45" fillId="53" borderId="0"/>
    <xf numFmtId="0" fontId="45" fillId="54" borderId="0"/>
    <xf numFmtId="0" fontId="45" fillId="58" borderId="0"/>
    <xf numFmtId="0" fontId="45" fillId="33" borderId="0"/>
    <xf numFmtId="0" fontId="45" fillId="53" borderId="0"/>
    <xf numFmtId="0" fontId="52" fillId="36" borderId="0"/>
    <xf numFmtId="0" fontId="53" fillId="37" borderId="0"/>
    <xf numFmtId="0" fontId="54" fillId="38" borderId="0"/>
    <xf numFmtId="0" fontId="55" fillId="59" borderId="39"/>
    <xf numFmtId="0" fontId="56" fillId="56" borderId="40"/>
    <xf numFmtId="0" fontId="57" fillId="34" borderId="41"/>
    <xf numFmtId="0" fontId="58" fillId="44" borderId="42"/>
    <xf numFmtId="0" fontId="58" fillId="45" borderId="43"/>
    <xf numFmtId="0" fontId="13" fillId="0" borderId="0"/>
    <xf numFmtId="0" fontId="59" fillId="0" borderId="0"/>
    <xf numFmtId="3" fontId="13" fillId="0" borderId="0"/>
    <xf numFmtId="3" fontId="13" fillId="0" borderId="0"/>
    <xf numFmtId="3" fontId="13" fillId="57" borderId="0" applyFont="0" applyFill="0" applyBorder="0" applyAlignment="0" applyProtection="0"/>
    <xf numFmtId="3" fontId="13" fillId="0" borderId="0" applyFont="0" applyFill="0" applyBorder="0" applyAlignment="0" applyProtection="0"/>
    <xf numFmtId="167" fontId="45" fillId="0" borderId="0"/>
    <xf numFmtId="168" fontId="13" fillId="57" borderId="0" applyFont="0" applyFill="0" applyBorder="0" applyAlignment="0" applyProtection="0"/>
    <xf numFmtId="5" fontId="13" fillId="0" borderId="0" applyFont="0" applyFill="0" applyBorder="0" applyAlignment="0" applyProtection="0"/>
    <xf numFmtId="0" fontId="13" fillId="57" borderId="0" applyFont="0" applyFill="0" applyBorder="0" applyAlignment="0" applyProtection="0"/>
    <xf numFmtId="14" fontId="13" fillId="0" borderId="0" applyFont="0" applyFill="0" applyBorder="0" applyAlignment="0" applyProtection="0"/>
    <xf numFmtId="0" fontId="60" fillId="0" borderId="0"/>
    <xf numFmtId="0" fontId="61" fillId="0" borderId="0"/>
    <xf numFmtId="0" fontId="62" fillId="0" borderId="0"/>
    <xf numFmtId="2" fontId="13" fillId="57" borderId="0" applyFont="0" applyFill="0" applyBorder="0" applyAlignment="0" applyProtection="0"/>
    <xf numFmtId="2" fontId="13" fillId="0" borderId="0" applyFont="0" applyFill="0" applyBorder="0" applyAlignment="0" applyProtection="0"/>
    <xf numFmtId="0" fontId="63" fillId="33" borderId="0"/>
    <xf numFmtId="0" fontId="63" fillId="34" borderId="0"/>
    <xf numFmtId="0" fontId="64" fillId="35" borderId="0"/>
    <xf numFmtId="0" fontId="65" fillId="60" borderId="0" applyNumberFormat="0" applyBorder="0" applyAlignment="0" applyProtection="0"/>
    <xf numFmtId="0" fontId="66" fillId="0" borderId="44"/>
    <xf numFmtId="0" fontId="66" fillId="0" borderId="45"/>
    <xf numFmtId="0" fontId="67" fillId="0" borderId="46"/>
    <xf numFmtId="0" fontId="67" fillId="0" borderId="47"/>
    <xf numFmtId="0" fontId="67" fillId="0" borderId="48"/>
    <xf numFmtId="0" fontId="58" fillId="0" borderId="49"/>
    <xf numFmtId="0" fontId="58" fillId="0" borderId="50"/>
    <xf numFmtId="0" fontId="58" fillId="0" borderId="51"/>
    <xf numFmtId="0" fontId="58" fillId="0" borderId="0"/>
    <xf numFmtId="0" fontId="45" fillId="44" borderId="39"/>
    <xf numFmtId="0" fontId="45" fillId="44" borderId="40"/>
    <xf numFmtId="0" fontId="45" fillId="45" borderId="41"/>
    <xf numFmtId="0" fontId="68" fillId="0" borderId="52"/>
    <xf numFmtId="0" fontId="69" fillId="0" borderId="53"/>
    <xf numFmtId="0" fontId="70" fillId="0" borderId="54"/>
    <xf numFmtId="0" fontId="71" fillId="33" borderId="0"/>
    <xf numFmtId="0" fontId="72" fillId="34" borderId="0"/>
    <xf numFmtId="0" fontId="73" fillId="35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45" fillId="44" borderId="55"/>
    <xf numFmtId="0" fontId="45" fillId="44" borderId="56"/>
    <xf numFmtId="0" fontId="45" fillId="45" borderId="57"/>
    <xf numFmtId="0" fontId="58" fillId="59" borderId="58"/>
    <xf numFmtId="0" fontId="58" fillId="56" borderId="58"/>
    <xf numFmtId="0" fontId="58" fillId="34" borderId="59"/>
    <xf numFmtId="0" fontId="75" fillId="0" borderId="0"/>
    <xf numFmtId="0" fontId="58" fillId="0" borderId="60"/>
    <xf numFmtId="0" fontId="58" fillId="0" borderId="61"/>
    <xf numFmtId="0" fontId="76" fillId="0" borderId="0"/>
    <xf numFmtId="0" fontId="78" fillId="0" borderId="0" applyBorder="0"/>
    <xf numFmtId="0" fontId="78" fillId="0" borderId="0"/>
    <xf numFmtId="171" fontId="81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5" fillId="33" borderId="0"/>
    <xf numFmtId="0" fontId="45" fillId="34" borderId="0"/>
    <xf numFmtId="0" fontId="45" fillId="35" borderId="0"/>
    <xf numFmtId="0" fontId="45" fillId="36" borderId="0"/>
    <xf numFmtId="0" fontId="45" fillId="37" borderId="0"/>
    <xf numFmtId="0" fontId="45" fillId="38" borderId="0"/>
    <xf numFmtId="0" fontId="45" fillId="33" borderId="0"/>
    <xf numFmtId="0" fontId="45" fillId="34" borderId="0"/>
    <xf numFmtId="0" fontId="45" fillId="35" borderId="0"/>
    <xf numFmtId="0" fontId="45" fillId="39" borderId="0"/>
    <xf numFmtId="0" fontId="45" fillId="40" borderId="0"/>
    <xf numFmtId="0" fontId="45" fillId="37" borderId="0"/>
    <xf numFmtId="0" fontId="45" fillId="41" borderId="0"/>
    <xf numFmtId="0" fontId="45" fillId="42" borderId="0"/>
    <xf numFmtId="0" fontId="45" fillId="43" borderId="0"/>
    <xf numFmtId="0" fontId="45" fillId="44" borderId="0"/>
    <xf numFmtId="0" fontId="45" fillId="45" borderId="0"/>
    <xf numFmtId="0" fontId="45" fillId="33" borderId="0"/>
    <xf numFmtId="0" fontId="45" fillId="34" borderId="0"/>
    <xf numFmtId="0" fontId="45" fillId="35" borderId="0"/>
    <xf numFmtId="0" fontId="45" fillId="38" borderId="0"/>
    <xf numFmtId="0" fontId="45" fillId="46" borderId="0"/>
    <xf numFmtId="0" fontId="45" fillId="42" borderId="0"/>
    <xf numFmtId="0" fontId="45" fillId="42" borderId="0"/>
    <xf numFmtId="0" fontId="45" fillId="47" borderId="0"/>
    <xf numFmtId="0" fontId="45" fillId="44" borderId="0"/>
    <xf numFmtId="0" fontId="45" fillId="39" borderId="0"/>
    <xf numFmtId="0" fontId="45" fillId="40" borderId="0"/>
    <xf numFmtId="0" fontId="45" fillId="37" borderId="0"/>
    <xf numFmtId="0" fontId="45" fillId="33" borderId="0"/>
    <xf numFmtId="0" fontId="45" fillId="34" borderId="0"/>
    <xf numFmtId="0" fontId="45" fillId="35" borderId="0"/>
    <xf numFmtId="0" fontId="45" fillId="48" borderId="0"/>
    <xf numFmtId="0" fontId="45" fillId="38" borderId="0"/>
    <xf numFmtId="0" fontId="45" fillId="46" borderId="0"/>
    <xf numFmtId="0" fontId="45" fillId="39" borderId="0"/>
    <xf numFmtId="0" fontId="45" fillId="40" borderId="0"/>
    <xf numFmtId="0" fontId="45" fillId="37" borderId="0"/>
    <xf numFmtId="0" fontId="45" fillId="38" borderId="0"/>
    <xf numFmtId="0" fontId="45" fillId="46" borderId="0"/>
    <xf numFmtId="0" fontId="45" fillId="42" borderId="0"/>
    <xf numFmtId="0" fontId="45" fillId="42" borderId="0"/>
    <xf numFmtId="0" fontId="45" fillId="47" borderId="0"/>
    <xf numFmtId="0" fontId="45" fillId="44" borderId="0"/>
    <xf numFmtId="0" fontId="45" fillId="49" borderId="0"/>
    <xf numFmtId="0" fontId="45" fillId="50" borderId="0"/>
    <xf numFmtId="0" fontId="45" fillId="51" borderId="0"/>
    <xf numFmtId="0" fontId="45" fillId="52" borderId="0"/>
    <xf numFmtId="0" fontId="45" fillId="53" borderId="0"/>
    <xf numFmtId="0" fontId="45" fillId="54" borderId="0"/>
    <xf numFmtId="0" fontId="45" fillId="55" borderId="0"/>
    <xf numFmtId="0" fontId="45" fillId="51" borderId="0"/>
    <xf numFmtId="0" fontId="45" fillId="56" borderId="0"/>
    <xf numFmtId="0" fontId="45" fillId="44" borderId="0"/>
    <xf numFmtId="0" fontId="45" fillId="45" borderId="0"/>
    <xf numFmtId="0" fontId="45" fillId="57" borderId="0"/>
    <xf numFmtId="0" fontId="45" fillId="44" borderId="0"/>
    <xf numFmtId="0" fontId="45" fillId="45" borderId="0"/>
    <xf numFmtId="0" fontId="45" fillId="49" borderId="0"/>
    <xf numFmtId="0" fontId="45" fillId="50" borderId="0"/>
    <xf numFmtId="0" fontId="45" fillId="51" borderId="0"/>
    <xf numFmtId="0" fontId="45" fillId="52" borderId="0"/>
    <xf numFmtId="0" fontId="45" fillId="53" borderId="0"/>
    <xf numFmtId="0" fontId="45" fillId="54" borderId="0"/>
    <xf numFmtId="0" fontId="45" fillId="58" borderId="0"/>
    <xf numFmtId="0" fontId="45" fillId="33" borderId="0"/>
    <xf numFmtId="0" fontId="45" fillId="53" borderId="0"/>
    <xf numFmtId="0" fontId="52" fillId="36" borderId="0"/>
    <xf numFmtId="0" fontId="53" fillId="37" borderId="0"/>
    <xf numFmtId="0" fontId="54" fillId="38" borderId="0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5" fillId="59" borderId="39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6" fillId="56" borderId="40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57" fillId="34" borderId="41"/>
    <xf numFmtId="0" fontId="99" fillId="20" borderId="1" applyNumberFormat="0" applyAlignment="0" applyProtection="0"/>
    <xf numFmtId="0" fontId="99" fillId="20" borderId="1" applyNumberFormat="0" applyAlignment="0" applyProtection="0"/>
    <xf numFmtId="0" fontId="58" fillId="44" borderId="42"/>
    <xf numFmtId="0" fontId="58" fillId="45" borderId="43"/>
    <xf numFmtId="0" fontId="59" fillId="0" borderId="0"/>
    <xf numFmtId="0" fontId="13" fillId="0" borderId="0"/>
    <xf numFmtId="0" fontId="13" fillId="0" borderId="0"/>
    <xf numFmtId="0" fontId="100" fillId="0" borderId="0"/>
    <xf numFmtId="0" fontId="13" fillId="0" borderId="0"/>
    <xf numFmtId="3" fontId="45" fillId="0" borderId="0"/>
    <xf numFmtId="167" fontId="45" fillId="0" borderId="0"/>
    <xf numFmtId="0" fontId="60" fillId="0" borderId="0"/>
    <xf numFmtId="0" fontId="61" fillId="0" borderId="0"/>
    <xf numFmtId="0" fontId="62" fillId="0" borderId="0"/>
    <xf numFmtId="0" fontId="63" fillId="33" borderId="0"/>
    <xf numFmtId="0" fontId="63" fillId="34" borderId="0"/>
    <xf numFmtId="0" fontId="64" fillId="35" borderId="0"/>
    <xf numFmtId="0" fontId="66" fillId="0" borderId="44"/>
    <xf numFmtId="0" fontId="66" fillId="0" borderId="45"/>
    <xf numFmtId="0" fontId="67" fillId="0" borderId="46"/>
    <xf numFmtId="0" fontId="67" fillId="0" borderId="47"/>
    <xf numFmtId="0" fontId="67" fillId="0" borderId="48"/>
    <xf numFmtId="0" fontId="58" fillId="0" borderId="49"/>
    <xf numFmtId="0" fontId="58" fillId="0" borderId="50"/>
    <xf numFmtId="0" fontId="58" fillId="0" borderId="51"/>
    <xf numFmtId="0" fontId="58" fillId="0" borderId="0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39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4" borderId="40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45" fillId="45" borderId="41"/>
    <xf numFmtId="0" fontId="101" fillId="7" borderId="1" applyNumberFormat="0" applyAlignment="0" applyProtection="0"/>
    <xf numFmtId="0" fontId="101" fillId="7" borderId="1" applyNumberFormat="0" applyAlignment="0" applyProtection="0"/>
    <xf numFmtId="0" fontId="68" fillId="0" borderId="52"/>
    <xf numFmtId="0" fontId="69" fillId="0" borderId="53"/>
    <xf numFmtId="0" fontId="70" fillId="0" borderId="54"/>
    <xf numFmtId="0" fontId="71" fillId="33" borderId="0"/>
    <xf numFmtId="0" fontId="72" fillId="34" borderId="0"/>
    <xf numFmtId="0" fontId="73" fillId="3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5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4" borderId="56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45" fillId="45" borderId="57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9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56" borderId="58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58" fillId="34" borderId="59"/>
    <xf numFmtId="0" fontId="102" fillId="20" borderId="8" applyNumberFormat="0" applyAlignment="0" applyProtection="0"/>
    <xf numFmtId="0" fontId="102" fillId="20" borderId="8" applyNumberFormat="0" applyAlignment="0" applyProtection="0"/>
    <xf numFmtId="0" fontId="102" fillId="20" borderId="8" applyNumberFormat="0" applyAlignment="0" applyProtection="0"/>
    <xf numFmtId="0" fontId="102" fillId="20" borderId="8" applyNumberFormat="0" applyAlignment="0" applyProtection="0"/>
    <xf numFmtId="0" fontId="75" fillId="0" borderId="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0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58" fillId="0" borderId="61"/>
    <xf numFmtId="0" fontId="76" fillId="0" borderId="0"/>
    <xf numFmtId="0" fontId="103" fillId="0" borderId="0">
      <alignment wrapText="1"/>
    </xf>
    <xf numFmtId="0" fontId="2" fillId="0" borderId="0"/>
    <xf numFmtId="0" fontId="1" fillId="0" borderId="0"/>
  </cellStyleXfs>
  <cellXfs count="868">
    <xf numFmtId="0" fontId="0" fillId="0" borderId="0" xfId="0"/>
    <xf numFmtId="1" fontId="0" fillId="0" borderId="0" xfId="28" applyNumberFormat="1" applyFont="1"/>
    <xf numFmtId="164" fontId="0" fillId="0" borderId="0" xfId="28" applyNumberFormat="1" applyFont="1"/>
    <xf numFmtId="0" fontId="16" fillId="0" borderId="0" xfId="28" applyFont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/>
    </xf>
    <xf numFmtId="164" fontId="22" fillId="0" borderId="0" xfId="28" applyNumberFormat="1" applyFont="1" applyFill="1" applyBorder="1" applyAlignment="1">
      <alignment horizontal="center" vertical="center"/>
    </xf>
    <xf numFmtId="164" fontId="24" fillId="0" borderId="0" xfId="28" applyNumberFormat="1" applyFont="1" applyBorder="1" applyAlignment="1">
      <alignment horizontal="center" vertical="center"/>
    </xf>
    <xf numFmtId="164" fontId="24" fillId="0" borderId="0" xfId="28" applyNumberFormat="1" applyFont="1" applyAlignment="1">
      <alignment horizontal="center" vertical="center"/>
    </xf>
    <xf numFmtId="164" fontId="24" fillId="0" borderId="0" xfId="28" applyNumberFormat="1" applyFont="1" applyFill="1" applyBorder="1" applyAlignment="1">
      <alignment horizontal="center" vertical="center"/>
    </xf>
    <xf numFmtId="0" fontId="24" fillId="0" borderId="0" xfId="28" applyFont="1" applyBorder="1" applyAlignment="1">
      <alignment horizontal="center" vertical="center"/>
    </xf>
    <xf numFmtId="164" fontId="22" fillId="0" borderId="0" xfId="28" applyNumberFormat="1" applyFont="1" applyFill="1" applyAlignment="1">
      <alignment horizontal="center" vertical="center"/>
    </xf>
    <xf numFmtId="164" fontId="24" fillId="0" borderId="12" xfId="28" applyNumberFormat="1" applyFont="1" applyFill="1" applyBorder="1" applyAlignment="1">
      <alignment horizontal="center" vertical="center"/>
    </xf>
    <xf numFmtId="1" fontId="24" fillId="0" borderId="12" xfId="28" applyNumberFormat="1" applyFont="1" applyFill="1" applyBorder="1" applyAlignment="1">
      <alignment horizontal="center" vertical="center"/>
    </xf>
    <xf numFmtId="2" fontId="24" fillId="0" borderId="12" xfId="28" applyNumberFormat="1" applyFont="1" applyFill="1" applyBorder="1" applyAlignment="1">
      <alignment horizontal="center" vertical="center"/>
    </xf>
    <xf numFmtId="164" fontId="23" fillId="0" borderId="12" xfId="28" applyNumberFormat="1" applyFont="1" applyBorder="1" applyAlignment="1">
      <alignment horizontal="center" vertical="center"/>
    </xf>
    <xf numFmtId="1" fontId="23" fillId="0" borderId="12" xfId="28" applyNumberFormat="1" applyFont="1" applyBorder="1" applyAlignment="1">
      <alignment horizontal="center" vertical="center"/>
    </xf>
    <xf numFmtId="2" fontId="23" fillId="0" borderId="12" xfId="28" applyNumberFormat="1" applyFont="1" applyBorder="1" applyAlignment="1">
      <alignment horizontal="center" vertical="center"/>
    </xf>
    <xf numFmtId="164" fontId="23" fillId="0" borderId="12" xfId="28" applyNumberFormat="1" applyFont="1" applyFill="1" applyBorder="1" applyAlignment="1">
      <alignment horizontal="center" vertical="center"/>
    </xf>
    <xf numFmtId="164" fontId="19" fillId="0" borderId="0" xfId="43" applyNumberFormat="1" applyFont="1" applyBorder="1"/>
    <xf numFmtId="0" fontId="13" fillId="0" borderId="0" xfId="45"/>
    <xf numFmtId="164" fontId="13" fillId="0" borderId="0" xfId="45" applyNumberFormat="1" applyAlignment="1">
      <alignment horizontal="center"/>
    </xf>
    <xf numFmtId="164" fontId="23" fillId="0" borderId="14" xfId="38" applyNumberFormat="1" applyFont="1" applyBorder="1" applyAlignment="1">
      <alignment horizontal="center" vertical="center"/>
    </xf>
    <xf numFmtId="2" fontId="23" fillId="0" borderId="14" xfId="38" applyNumberFormat="1" applyFont="1" applyBorder="1" applyAlignment="1">
      <alignment horizontal="center" vertical="center"/>
    </xf>
    <xf numFmtId="1" fontId="23" fillId="0" borderId="14" xfId="38" applyNumberFormat="1" applyFont="1" applyBorder="1" applyAlignment="1">
      <alignment horizontal="center" vertical="center"/>
    </xf>
    <xf numFmtId="164" fontId="23" fillId="0" borderId="12" xfId="38" applyNumberFormat="1" applyFont="1" applyBorder="1" applyAlignment="1">
      <alignment horizontal="center" vertical="center"/>
    </xf>
    <xf numFmtId="2" fontId="23" fillId="0" borderId="12" xfId="38" applyNumberFormat="1" applyFont="1" applyBorder="1" applyAlignment="1">
      <alignment horizontal="center" vertical="center"/>
    </xf>
    <xf numFmtId="1" fontId="23" fillId="0" borderId="12" xfId="38" applyNumberFormat="1" applyFont="1" applyBorder="1" applyAlignment="1">
      <alignment horizontal="center" vertical="center"/>
    </xf>
    <xf numFmtId="164" fontId="23" fillId="0" borderId="13" xfId="38" applyNumberFormat="1" applyFont="1" applyBorder="1" applyAlignment="1">
      <alignment horizontal="center" vertical="center"/>
    </xf>
    <xf numFmtId="2" fontId="23" fillId="0" borderId="13" xfId="38" applyNumberFormat="1" applyFont="1" applyBorder="1" applyAlignment="1">
      <alignment horizontal="center" vertical="center"/>
    </xf>
    <xf numFmtId="1" fontId="23" fillId="0" borderId="13" xfId="38" applyNumberFormat="1" applyFont="1" applyBorder="1" applyAlignment="1">
      <alignment horizontal="center" vertical="center"/>
    </xf>
    <xf numFmtId="2" fontId="23" fillId="0" borderId="13" xfId="28" applyNumberFormat="1" applyFont="1" applyBorder="1" applyAlignment="1">
      <alignment horizontal="center" vertical="center"/>
    </xf>
    <xf numFmtId="164" fontId="23" fillId="0" borderId="13" xfId="28" applyNumberFormat="1" applyFont="1" applyBorder="1" applyAlignment="1">
      <alignment horizontal="center" vertical="center"/>
    </xf>
    <xf numFmtId="164" fontId="23" fillId="0" borderId="14" xfId="28" applyNumberFormat="1" applyFont="1" applyBorder="1" applyAlignment="1">
      <alignment horizontal="center" vertical="center"/>
    </xf>
    <xf numFmtId="1" fontId="23" fillId="0" borderId="14" xfId="28" applyNumberFormat="1" applyFont="1" applyBorder="1" applyAlignment="1">
      <alignment horizontal="center" vertical="center"/>
    </xf>
    <xf numFmtId="2" fontId="23" fillId="0" borderId="14" xfId="28" applyNumberFormat="1" applyFont="1" applyBorder="1" applyAlignment="1">
      <alignment horizontal="center" vertical="center"/>
    </xf>
    <xf numFmtId="164" fontId="23" fillId="0" borderId="13" xfId="28" applyNumberFormat="1" applyFont="1" applyFill="1" applyBorder="1" applyAlignment="1">
      <alignment horizontal="center" vertical="center"/>
    </xf>
    <xf numFmtId="1" fontId="23" fillId="0" borderId="13" xfId="28" applyNumberFormat="1" applyFont="1" applyFill="1" applyBorder="1" applyAlignment="1">
      <alignment horizontal="center" vertical="center"/>
    </xf>
    <xf numFmtId="2" fontId="23" fillId="0" borderId="13" xfId="28" applyNumberFormat="1" applyFont="1" applyFill="1" applyBorder="1" applyAlignment="1">
      <alignment horizontal="center" vertical="center"/>
    </xf>
    <xf numFmtId="1" fontId="22" fillId="0" borderId="12" xfId="28" applyNumberFormat="1" applyFont="1" applyFill="1" applyBorder="1" applyAlignment="1">
      <alignment horizontal="center" vertical="center"/>
    </xf>
    <xf numFmtId="1" fontId="22" fillId="0" borderId="13" xfId="28" applyNumberFormat="1" applyFont="1" applyFill="1" applyBorder="1" applyAlignment="1">
      <alignment horizontal="center" vertical="center"/>
    </xf>
    <xf numFmtId="1" fontId="22" fillId="0" borderId="14" xfId="28" applyNumberFormat="1" applyFont="1" applyFill="1" applyBorder="1" applyAlignment="1">
      <alignment horizontal="center" vertical="center"/>
    </xf>
    <xf numFmtId="1" fontId="0" fillId="0" borderId="0" xfId="28" applyNumberFormat="1" applyFont="1" applyAlignment="1">
      <alignment horizontal="center"/>
    </xf>
    <xf numFmtId="0" fontId="13" fillId="0" borderId="0" xfId="45" applyFont="1"/>
    <xf numFmtId="0" fontId="13" fillId="0" borderId="0" xfId="43" applyFont="1"/>
    <xf numFmtId="0" fontId="43" fillId="0" borderId="0" xfId="43" applyFont="1" applyAlignment="1">
      <alignment horizontal="center"/>
    </xf>
    <xf numFmtId="2" fontId="0" fillId="0" borderId="0" xfId="28" applyNumberFormat="1" applyFont="1"/>
    <xf numFmtId="0" fontId="44" fillId="0" borderId="0" xfId="43" applyFont="1"/>
    <xf numFmtId="2" fontId="44" fillId="0" borderId="0" xfId="43" applyNumberFormat="1" applyFont="1"/>
    <xf numFmtId="1" fontId="44" fillId="0" borderId="0" xfId="43" applyNumberFormat="1" applyFont="1"/>
    <xf numFmtId="164" fontId="24" fillId="0" borderId="14" xfId="28" applyNumberFormat="1" applyFont="1" applyFill="1" applyBorder="1" applyAlignment="1">
      <alignment horizontal="center" vertical="center"/>
    </xf>
    <xf numFmtId="1" fontId="24" fillId="0" borderId="14" xfId="28" applyNumberFormat="1" applyFont="1" applyFill="1" applyBorder="1" applyAlignment="1">
      <alignment horizontal="center" vertical="center"/>
    </xf>
    <xf numFmtId="2" fontId="24" fillId="0" borderId="14" xfId="28" applyNumberFormat="1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52" applyNumberFormat="1" applyFont="1" applyBorder="1" applyAlignment="1">
      <alignment horizontal="center" vertical="center" wrapText="1"/>
    </xf>
    <xf numFmtId="0" fontId="13" fillId="0" borderId="0" xfId="52" applyFont="1" applyAlignment="1">
      <alignment wrapText="1"/>
    </xf>
    <xf numFmtId="164" fontId="16" fillId="0" borderId="12" xfId="43" applyNumberFormat="1" applyFont="1" applyBorder="1" applyAlignment="1">
      <alignment horizontal="left"/>
    </xf>
    <xf numFmtId="164" fontId="17" fillId="24" borderId="0" xfId="43" applyNumberFormat="1" applyFont="1" applyFill="1" applyAlignment="1">
      <alignment horizontal="left"/>
    </xf>
    <xf numFmtId="0" fontId="48" fillId="0" borderId="0" xfId="0" applyFont="1"/>
    <xf numFmtId="164" fontId="12" fillId="0" borderId="0" xfId="43" applyNumberFormat="1" applyFont="1" applyBorder="1" applyAlignment="1"/>
    <xf numFmtId="2" fontId="12" fillId="0" borderId="0" xfId="43" applyNumberFormat="1" applyFont="1" applyBorder="1" applyAlignment="1"/>
    <xf numFmtId="2" fontId="19" fillId="0" borderId="0" xfId="43" applyNumberFormat="1" applyFont="1" applyBorder="1"/>
    <xf numFmtId="164" fontId="13" fillId="0" borderId="0" xfId="45" applyNumberFormat="1" applyFont="1" applyBorder="1" applyAlignment="1"/>
    <xf numFmtId="2" fontId="13" fillId="0" borderId="0" xfId="43" applyNumberFormat="1" applyFont="1" applyBorder="1" applyAlignment="1"/>
    <xf numFmtId="2" fontId="20" fillId="0" borderId="0" xfId="43" applyNumberFormat="1" applyFont="1" applyBorder="1" applyAlignment="1">
      <alignment horizontal="center"/>
    </xf>
    <xf numFmtId="2" fontId="16" fillId="24" borderId="0" xfId="43" applyNumberFormat="1" applyFont="1" applyFill="1" applyAlignment="1">
      <alignment horizontal="center"/>
    </xf>
    <xf numFmtId="2" fontId="16" fillId="24" borderId="0" xfId="43" applyNumberFormat="1" applyFont="1" applyFill="1"/>
    <xf numFmtId="164" fontId="16" fillId="24" borderId="0" xfId="43" applyNumberFormat="1" applyFont="1" applyFill="1"/>
    <xf numFmtId="164" fontId="16" fillId="0" borderId="12" xfId="43" applyNumberFormat="1" applyFont="1" applyFill="1" applyBorder="1" applyAlignment="1">
      <alignment horizontal="center" vertical="center"/>
    </xf>
    <xf numFmtId="2" fontId="16" fillId="0" borderId="12" xfId="43" applyNumberFormat="1" applyFont="1" applyFill="1" applyBorder="1" applyAlignment="1">
      <alignment horizontal="center" vertical="center"/>
    </xf>
    <xf numFmtId="164" fontId="16" fillId="0" borderId="0" xfId="43" applyNumberFormat="1" applyFont="1" applyAlignment="1">
      <alignment horizontal="left"/>
    </xf>
    <xf numFmtId="2" fontId="16" fillId="0" borderId="0" xfId="43" applyNumberFormat="1" applyFont="1" applyAlignment="1">
      <alignment horizontal="center"/>
    </xf>
    <xf numFmtId="2" fontId="16" fillId="0" borderId="0" xfId="43" applyNumberFormat="1" applyFont="1" applyBorder="1" applyAlignment="1">
      <alignment horizontal="center" vertical="center"/>
    </xf>
    <xf numFmtId="2" fontId="16" fillId="0" borderId="0" xfId="43" applyNumberFormat="1" applyFont="1" applyAlignment="1">
      <alignment horizontal="center" vertical="center"/>
    </xf>
    <xf numFmtId="164" fontId="16" fillId="0" borderId="0" xfId="43" applyNumberFormat="1" applyFont="1" applyAlignment="1">
      <alignment horizontal="center" vertical="center"/>
    </xf>
    <xf numFmtId="2" fontId="16" fillId="24" borderId="0" xfId="43" applyNumberFormat="1" applyFont="1" applyFill="1" applyBorder="1" applyAlignment="1">
      <alignment horizontal="center"/>
    </xf>
    <xf numFmtId="0" fontId="12" fillId="0" borderId="0" xfId="45" applyFont="1"/>
    <xf numFmtId="164" fontId="16" fillId="0" borderId="0" xfId="43" applyNumberFormat="1" applyFont="1" applyBorder="1" applyAlignment="1">
      <alignment horizontal="left"/>
    </xf>
    <xf numFmtId="164" fontId="17" fillId="0" borderId="12" xfId="43" applyNumberFormat="1" applyFont="1" applyBorder="1" applyAlignment="1">
      <alignment horizontal="left" vertical="center"/>
    </xf>
    <xf numFmtId="164" fontId="17" fillId="0" borderId="0" xfId="43" applyNumberFormat="1" applyFont="1" applyBorder="1" applyAlignment="1">
      <alignment horizontal="left" vertical="center"/>
    </xf>
    <xf numFmtId="2" fontId="17" fillId="0" borderId="0" xfId="43" applyNumberFormat="1" applyFont="1" applyFill="1" applyBorder="1" applyAlignment="1">
      <alignment horizontal="center" vertical="center"/>
    </xf>
    <xf numFmtId="164" fontId="17" fillId="0" borderId="0" xfId="43" applyNumberFormat="1" applyFont="1" applyFill="1" applyBorder="1" applyAlignment="1">
      <alignment horizontal="center" vertical="center"/>
    </xf>
    <xf numFmtId="2" fontId="16" fillId="0" borderId="0" xfId="43" applyNumberFormat="1" applyFont="1"/>
    <xf numFmtId="0" fontId="16" fillId="0" borderId="0" xfId="43" applyFont="1"/>
    <xf numFmtId="0" fontId="13" fillId="0" borderId="0" xfId="45" applyFont="1" applyAlignment="1"/>
    <xf numFmtId="2" fontId="19" fillId="0" borderId="0" xfId="45" applyNumberFormat="1" applyFont="1" applyAlignment="1">
      <alignment horizontal="center"/>
    </xf>
    <xf numFmtId="2" fontId="13" fillId="0" borderId="0" xfId="45" applyNumberFormat="1"/>
    <xf numFmtId="0" fontId="16" fillId="0" borderId="0" xfId="44" applyFont="1" applyAlignment="1">
      <alignment horizontal="center"/>
    </xf>
    <xf numFmtId="2" fontId="17" fillId="0" borderId="0" xfId="43" applyNumberFormat="1" applyFont="1" applyAlignment="1">
      <alignment horizontal="center"/>
    </xf>
    <xf numFmtId="2" fontId="43" fillId="0" borderId="0" xfId="43" applyNumberFormat="1" applyFont="1" applyAlignment="1">
      <alignment horizontal="center"/>
    </xf>
    <xf numFmtId="2" fontId="19" fillId="0" borderId="0" xfId="45" applyNumberFormat="1" applyFont="1"/>
    <xf numFmtId="2" fontId="16" fillId="0" borderId="0" xfId="45" applyNumberFormat="1" applyFont="1" applyAlignment="1">
      <alignment horizontal="center"/>
    </xf>
    <xf numFmtId="164" fontId="16" fillId="0" borderId="0" xfId="45" applyNumberFormat="1" applyFont="1" applyAlignment="1">
      <alignment horizontal="center"/>
    </xf>
    <xf numFmtId="2" fontId="16" fillId="0" borderId="0" xfId="45" applyNumberFormat="1" applyFont="1"/>
    <xf numFmtId="0" fontId="16" fillId="0" borderId="0" xfId="45" applyFont="1"/>
    <xf numFmtId="164" fontId="16" fillId="0" borderId="0" xfId="43" applyNumberFormat="1" applyFont="1" applyAlignment="1">
      <alignment horizontal="center"/>
    </xf>
    <xf numFmtId="2" fontId="17" fillId="0" borderId="0" xfId="43" applyNumberFormat="1" applyFont="1" applyBorder="1" applyAlignment="1">
      <alignment horizontal="center"/>
    </xf>
    <xf numFmtId="0" fontId="16" fillId="0" borderId="0" xfId="45" applyFont="1" applyAlignment="1">
      <alignment horizontal="left" indent="5"/>
    </xf>
    <xf numFmtId="164" fontId="49" fillId="0" borderId="12" xfId="43" applyNumberFormat="1" applyFont="1" applyBorder="1" applyAlignment="1">
      <alignment horizontal="left" vertical="center"/>
    </xf>
    <xf numFmtId="164" fontId="49" fillId="0" borderId="12" xfId="43" applyNumberFormat="1" applyFont="1" applyFill="1" applyBorder="1" applyAlignment="1">
      <alignment horizontal="center" vertical="center"/>
    </xf>
    <xf numFmtId="2" fontId="16" fillId="0" borderId="12" xfId="43" applyNumberFormat="1" applyFont="1" applyFill="1" applyBorder="1" applyAlignment="1">
      <alignment horizontal="center"/>
    </xf>
    <xf numFmtId="164" fontId="16" fillId="0" borderId="12" xfId="43" applyNumberFormat="1" applyFont="1" applyFill="1" applyBorder="1" applyAlignment="1">
      <alignment horizontal="center"/>
    </xf>
    <xf numFmtId="164" fontId="16" fillId="0" borderId="12" xfId="53" applyNumberFormat="1" applyFont="1" applyFill="1" applyBorder="1" applyAlignment="1">
      <alignment horizontal="center"/>
    </xf>
    <xf numFmtId="0" fontId="12" fillId="28" borderId="0" xfId="45" applyFont="1" applyFill="1" applyAlignment="1">
      <alignment horizontal="left"/>
    </xf>
    <xf numFmtId="2" fontId="17" fillId="28" borderId="0" xfId="45" applyNumberFormat="1" applyFont="1" applyFill="1" applyAlignment="1">
      <alignment horizontal="center"/>
    </xf>
    <xf numFmtId="2" fontId="17" fillId="28" borderId="0" xfId="43" applyNumberFormat="1" applyFont="1" applyFill="1"/>
    <xf numFmtId="10" fontId="12" fillId="28" borderId="0" xfId="45" applyNumberFormat="1" applyFont="1" applyFill="1" applyAlignment="1">
      <alignment horizontal="left"/>
    </xf>
    <xf numFmtId="164" fontId="17" fillId="28" borderId="0" xfId="45" applyNumberFormat="1" applyFont="1" applyFill="1" applyAlignment="1">
      <alignment horizontal="center"/>
    </xf>
    <xf numFmtId="2" fontId="17" fillId="28" borderId="0" xfId="45" applyNumberFormat="1" applyFont="1" applyFill="1"/>
    <xf numFmtId="0" fontId="44" fillId="0" borderId="0" xfId="43" applyFont="1" applyAlignment="1">
      <alignment vertical="center"/>
    </xf>
    <xf numFmtId="0" fontId="17" fillId="0" borderId="11" xfId="28" applyFont="1" applyFill="1" applyBorder="1" applyAlignment="1">
      <alignment horizontal="center" vertical="center"/>
    </xf>
    <xf numFmtId="1" fontId="17" fillId="0" borderId="11" xfId="28" applyNumberFormat="1" applyFont="1" applyFill="1" applyBorder="1" applyAlignment="1">
      <alignment horizontal="center" vertical="center"/>
    </xf>
    <xf numFmtId="164" fontId="17" fillId="0" borderId="11" xfId="28" applyNumberFormat="1" applyFont="1" applyFill="1" applyBorder="1" applyAlignment="1">
      <alignment horizontal="fill" vertical="center" wrapText="1"/>
    </xf>
    <xf numFmtId="1" fontId="17" fillId="0" borderId="11" xfId="28" applyNumberFormat="1" applyFont="1" applyFill="1" applyBorder="1" applyAlignment="1">
      <alignment horizontal="fill" vertical="center" wrapText="1"/>
    </xf>
    <xf numFmtId="2" fontId="17" fillId="0" borderId="11" xfId="28" applyNumberFormat="1" applyFont="1" applyFill="1" applyBorder="1" applyAlignment="1">
      <alignment horizontal="fill" vertical="center" wrapText="1"/>
    </xf>
    <xf numFmtId="1" fontId="18" fillId="0" borderId="11" xfId="28" applyNumberFormat="1" applyFont="1" applyFill="1" applyBorder="1" applyAlignment="1">
      <alignment horizontal="fill" vertical="center" wrapText="1"/>
    </xf>
    <xf numFmtId="164" fontId="18" fillId="0" borderId="11" xfId="28" applyNumberFormat="1" applyFont="1" applyFill="1" applyBorder="1" applyAlignment="1">
      <alignment horizontal="fill" vertical="center" wrapText="1"/>
    </xf>
    <xf numFmtId="164" fontId="22" fillId="0" borderId="11" xfId="28" applyNumberFormat="1" applyFont="1" applyFill="1" applyBorder="1" applyAlignment="1">
      <alignment horizontal="center" vertical="center"/>
    </xf>
    <xf numFmtId="1" fontId="22" fillId="0" borderId="11" xfId="28" applyNumberFormat="1" applyFont="1" applyFill="1" applyBorder="1" applyAlignment="1">
      <alignment horizontal="center" vertical="center"/>
    </xf>
    <xf numFmtId="164" fontId="23" fillId="0" borderId="11" xfId="28" applyNumberFormat="1" applyFont="1" applyFill="1" applyBorder="1" applyAlignment="1">
      <alignment horizontal="fill" vertical="center"/>
    </xf>
    <xf numFmtId="1" fontId="23" fillId="0" borderId="11" xfId="28" applyNumberFormat="1" applyFont="1" applyFill="1" applyBorder="1" applyAlignment="1">
      <alignment horizontal="fill" vertical="center"/>
    </xf>
    <xf numFmtId="2" fontId="23" fillId="0" borderId="11" xfId="28" applyNumberFormat="1" applyFont="1" applyFill="1" applyBorder="1" applyAlignment="1">
      <alignment horizontal="fill" vertical="center"/>
    </xf>
    <xf numFmtId="0" fontId="22" fillId="0" borderId="11" xfId="28" applyFont="1" applyFill="1" applyBorder="1" applyAlignment="1">
      <alignment horizontal="center" vertical="center"/>
    </xf>
    <xf numFmtId="164" fontId="25" fillId="0" borderId="11" xfId="28" applyNumberFormat="1" applyFont="1" applyFill="1" applyBorder="1" applyAlignment="1">
      <alignment horizontal="fill" vertical="center" wrapText="1"/>
    </xf>
    <xf numFmtId="1" fontId="25" fillId="0" borderId="11" xfId="28" applyNumberFormat="1" applyFont="1" applyFill="1" applyBorder="1" applyAlignment="1">
      <alignment horizontal="fill" vertical="center" wrapText="1"/>
    </xf>
    <xf numFmtId="1" fontId="25" fillId="0" borderId="11" xfId="28" applyNumberFormat="1" applyFont="1" applyFill="1" applyBorder="1" applyAlignment="1">
      <alignment horizontal="fill" vertical="center"/>
    </xf>
    <xf numFmtId="164" fontId="25" fillId="0" borderId="11" xfId="28" applyNumberFormat="1" applyFont="1" applyFill="1" applyBorder="1" applyAlignment="1">
      <alignment horizontal="fill" vertical="center"/>
    </xf>
    <xf numFmtId="2" fontId="25" fillId="0" borderId="11" xfId="28" applyNumberFormat="1" applyFont="1" applyFill="1" applyBorder="1" applyAlignment="1">
      <alignment horizontal="fill" vertical="center" wrapText="1"/>
    </xf>
    <xf numFmtId="0" fontId="24" fillId="0" borderId="0" xfId="28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left" vertical="center"/>
    </xf>
    <xf numFmtId="164" fontId="12" fillId="28" borderId="11" xfId="43" applyNumberFormat="1" applyFont="1" applyFill="1" applyBorder="1" applyAlignment="1">
      <alignment horizontal="centerContinuous" vertical="center" wrapText="1"/>
    </xf>
    <xf numFmtId="164" fontId="12" fillId="28" borderId="11" xfId="43" applyNumberFormat="1" applyFont="1" applyFill="1" applyBorder="1" applyAlignment="1">
      <alignment horizontal="center" vertical="center" wrapText="1"/>
    </xf>
    <xf numFmtId="1" fontId="12" fillId="28" borderId="11" xfId="43" applyNumberFormat="1" applyFont="1" applyFill="1" applyBorder="1" applyAlignment="1">
      <alignment horizontal="center" vertical="center"/>
    </xf>
    <xf numFmtId="2" fontId="12" fillId="28" borderId="11" xfId="43" applyNumberFormat="1" applyFont="1" applyFill="1" applyBorder="1" applyAlignment="1">
      <alignment horizontal="centerContinuous" vertical="center" wrapText="1"/>
    </xf>
    <xf numFmtId="164" fontId="12" fillId="28" borderId="11" xfId="43" applyNumberFormat="1" applyFont="1" applyFill="1" applyBorder="1" applyAlignment="1">
      <alignment horizontal="left" vertical="center" wrapText="1"/>
    </xf>
    <xf numFmtId="164" fontId="22" fillId="0" borderId="11" xfId="28" applyNumberFormat="1" applyFont="1" applyFill="1" applyBorder="1" applyAlignment="1">
      <alignment horizontal="left" vertical="center"/>
    </xf>
    <xf numFmtId="0" fontId="22" fillId="0" borderId="11" xfId="28" applyFont="1" applyFill="1" applyBorder="1" applyAlignment="1">
      <alignment horizontal="left" vertical="center"/>
    </xf>
    <xf numFmtId="0" fontId="50" fillId="0" borderId="11" xfId="0" applyFont="1" applyFill="1" applyBorder="1" applyAlignment="1">
      <alignment vertical="center"/>
    </xf>
    <xf numFmtId="0" fontId="24" fillId="0" borderId="12" xfId="28" applyFont="1" applyFill="1" applyBorder="1" applyAlignment="1">
      <alignment horizontal="left"/>
    </xf>
    <xf numFmtId="0" fontId="24" fillId="0" borderId="12" xfId="28" applyFont="1" applyFill="1" applyBorder="1"/>
    <xf numFmtId="0" fontId="24" fillId="0" borderId="12" xfId="28" applyFont="1" applyFill="1" applyBorder="1" applyAlignment="1">
      <alignment horizontal="center" vertical="center"/>
    </xf>
    <xf numFmtId="0" fontId="24" fillId="28" borderId="12" xfId="28" applyFont="1" applyFill="1" applyBorder="1" applyAlignment="1">
      <alignment horizontal="left"/>
    </xf>
    <xf numFmtId="0" fontId="24" fillId="28" borderId="12" xfId="28" applyFont="1" applyFill="1" applyBorder="1"/>
    <xf numFmtId="0" fontId="24" fillId="28" borderId="12" xfId="28" applyFont="1" applyFill="1" applyBorder="1" applyAlignment="1">
      <alignment horizontal="center"/>
    </xf>
    <xf numFmtId="164" fontId="24" fillId="28" borderId="12" xfId="28" applyNumberFormat="1" applyFont="1" applyFill="1" applyBorder="1" applyAlignment="1">
      <alignment horizontal="center" vertical="center"/>
    </xf>
    <xf numFmtId="0" fontId="24" fillId="28" borderId="12" xfId="28" applyFont="1" applyFill="1" applyBorder="1" applyAlignment="1">
      <alignment horizontal="center" vertical="center"/>
    </xf>
    <xf numFmtId="1" fontId="24" fillId="28" borderId="12" xfId="28" applyNumberFormat="1" applyFont="1" applyFill="1" applyBorder="1" applyAlignment="1">
      <alignment horizontal="center" vertical="center"/>
    </xf>
    <xf numFmtId="2" fontId="24" fillId="28" borderId="12" xfId="28" applyNumberFormat="1" applyFont="1" applyFill="1" applyBorder="1" applyAlignment="1">
      <alignment horizontal="center" vertical="center"/>
    </xf>
    <xf numFmtId="0" fontId="24" fillId="0" borderId="14" xfId="28" applyFont="1" applyFill="1" applyBorder="1" applyAlignment="1">
      <alignment horizontal="left"/>
    </xf>
    <xf numFmtId="0" fontId="24" fillId="0" borderId="14" xfId="28" applyFont="1" applyFill="1" applyBorder="1"/>
    <xf numFmtId="0" fontId="24" fillId="0" borderId="14" xfId="28" applyFont="1" applyFill="1" applyBorder="1" applyAlignment="1">
      <alignment horizontal="center" vertical="center"/>
    </xf>
    <xf numFmtId="164" fontId="22" fillId="28" borderId="15" xfId="28" applyNumberFormat="1" applyFont="1" applyFill="1" applyBorder="1" applyAlignment="1">
      <alignment horizontal="left" vertical="center"/>
    </xf>
    <xf numFmtId="164" fontId="22" fillId="28" borderId="15" xfId="28" applyNumberFormat="1" applyFont="1" applyFill="1" applyBorder="1" applyAlignment="1">
      <alignment horizontal="center" vertical="center"/>
    </xf>
    <xf numFmtId="1" fontId="22" fillId="28" borderId="15" xfId="28" applyNumberFormat="1" applyFont="1" applyFill="1" applyBorder="1" applyAlignment="1">
      <alignment horizontal="center" vertical="center"/>
    </xf>
    <xf numFmtId="164" fontId="25" fillId="28" borderId="15" xfId="28" applyNumberFormat="1" applyFont="1" applyFill="1" applyBorder="1" applyAlignment="1">
      <alignment horizontal="center" vertical="center"/>
    </xf>
    <xf numFmtId="1" fontId="25" fillId="28" borderId="15" xfId="28" applyNumberFormat="1" applyFont="1" applyFill="1" applyBorder="1" applyAlignment="1">
      <alignment horizontal="center" vertical="center"/>
    </xf>
    <xf numFmtId="2" fontId="25" fillId="28" borderId="15" xfId="28" applyNumberFormat="1" applyFont="1" applyFill="1" applyBorder="1" applyAlignment="1">
      <alignment horizontal="center" vertical="center"/>
    </xf>
    <xf numFmtId="1" fontId="24" fillId="0" borderId="26" xfId="28" applyNumberFormat="1" applyFont="1" applyFill="1" applyBorder="1" applyAlignment="1">
      <alignment horizontal="center" vertical="center"/>
    </xf>
    <xf numFmtId="1" fontId="22" fillId="0" borderId="16" xfId="28" applyNumberFormat="1" applyFont="1" applyFill="1" applyBorder="1" applyAlignment="1">
      <alignment horizontal="center" vertical="center"/>
    </xf>
    <xf numFmtId="1" fontId="22" fillId="0" borderId="25" xfId="28" applyNumberFormat="1" applyFont="1" applyFill="1" applyBorder="1" applyAlignment="1">
      <alignment horizontal="center" vertical="center"/>
    </xf>
    <xf numFmtId="1" fontId="22" fillId="28" borderId="28" xfId="28" applyNumberFormat="1" applyFont="1" applyFill="1" applyBorder="1" applyAlignment="1">
      <alignment horizontal="center" vertical="center"/>
    </xf>
    <xf numFmtId="1" fontId="22" fillId="0" borderId="29" xfId="28" applyNumberFormat="1" applyFont="1" applyFill="1" applyBorder="1" applyAlignment="1">
      <alignment horizontal="center" vertical="center"/>
    </xf>
    <xf numFmtId="0" fontId="24" fillId="28" borderId="16" xfId="28" applyFont="1" applyFill="1" applyBorder="1" applyAlignment="1">
      <alignment horizontal="center"/>
    </xf>
    <xf numFmtId="164" fontId="22" fillId="0" borderId="30" xfId="28" applyNumberFormat="1" applyFont="1" applyFill="1" applyBorder="1" applyAlignment="1">
      <alignment horizontal="center" vertical="center"/>
    </xf>
    <xf numFmtId="164" fontId="22" fillId="0" borderId="33" xfId="28" applyNumberFormat="1" applyFont="1" applyFill="1" applyBorder="1" applyAlignment="1">
      <alignment horizontal="center" vertical="center"/>
    </xf>
    <xf numFmtId="164" fontId="22" fillId="28" borderId="34" xfId="28" applyNumberFormat="1" applyFont="1" applyFill="1" applyBorder="1" applyAlignment="1">
      <alignment horizontal="center" vertical="center"/>
    </xf>
    <xf numFmtId="164" fontId="22" fillId="0" borderId="35" xfId="28" applyNumberFormat="1" applyFont="1" applyFill="1" applyBorder="1" applyAlignment="1">
      <alignment horizontal="center" vertical="center"/>
    </xf>
    <xf numFmtId="0" fontId="16" fillId="0" borderId="30" xfId="28" applyFont="1" applyFill="1" applyBorder="1"/>
    <xf numFmtId="1" fontId="23" fillId="0" borderId="29" xfId="38" applyNumberFormat="1" applyFont="1" applyBorder="1" applyAlignment="1">
      <alignment horizontal="center" vertical="center"/>
    </xf>
    <xf numFmtId="1" fontId="23" fillId="0" borderId="16" xfId="38" applyNumberFormat="1" applyFont="1" applyBorder="1" applyAlignment="1">
      <alignment horizontal="center" vertical="center"/>
    </xf>
    <xf numFmtId="1" fontId="23" fillId="0" borderId="25" xfId="38" applyNumberFormat="1" applyFont="1" applyBorder="1" applyAlignment="1">
      <alignment horizontal="center" vertical="center"/>
    </xf>
    <xf numFmtId="1" fontId="25" fillId="28" borderId="28" xfId="28" applyNumberFormat="1" applyFont="1" applyFill="1" applyBorder="1" applyAlignment="1">
      <alignment horizontal="center" vertical="center"/>
    </xf>
    <xf numFmtId="1" fontId="23" fillId="0" borderId="29" xfId="28" applyNumberFormat="1" applyFont="1" applyBorder="1" applyAlignment="1">
      <alignment horizontal="center" vertical="center"/>
    </xf>
    <xf numFmtId="1" fontId="23" fillId="0" borderId="16" xfId="28" applyNumberFormat="1" applyFont="1" applyBorder="1" applyAlignment="1">
      <alignment horizontal="center" vertical="center"/>
    </xf>
    <xf numFmtId="1" fontId="23" fillId="0" borderId="25" xfId="28" applyNumberFormat="1" applyFont="1" applyFill="1" applyBorder="1" applyAlignment="1">
      <alignment horizontal="center" vertical="center"/>
    </xf>
    <xf numFmtId="1" fontId="24" fillId="28" borderId="16" xfId="28" applyNumberFormat="1" applyFont="1" applyFill="1" applyBorder="1" applyAlignment="1">
      <alignment horizontal="center" vertical="center"/>
    </xf>
    <xf numFmtId="1" fontId="24" fillId="0" borderId="16" xfId="28" applyNumberFormat="1" applyFont="1" applyFill="1" applyBorder="1" applyAlignment="1">
      <alignment horizontal="center" vertical="center"/>
    </xf>
    <xf numFmtId="164" fontId="23" fillId="0" borderId="35" xfId="38" applyNumberFormat="1" applyFont="1" applyBorder="1" applyAlignment="1">
      <alignment horizontal="center" vertical="center"/>
    </xf>
    <xf numFmtId="164" fontId="23" fillId="0" borderId="30" xfId="38" applyNumberFormat="1" applyFont="1" applyBorder="1" applyAlignment="1">
      <alignment horizontal="center" vertical="center"/>
    </xf>
    <xf numFmtId="164" fontId="23" fillId="0" borderId="33" xfId="38" applyNumberFormat="1" applyFont="1" applyBorder="1" applyAlignment="1">
      <alignment horizontal="center" vertical="center"/>
    </xf>
    <xf numFmtId="164" fontId="25" fillId="28" borderId="34" xfId="28" applyNumberFormat="1" applyFont="1" applyFill="1" applyBorder="1" applyAlignment="1">
      <alignment horizontal="center" vertical="center"/>
    </xf>
    <xf numFmtId="164" fontId="23" fillId="0" borderId="35" xfId="28" applyNumberFormat="1" applyFont="1" applyBorder="1" applyAlignment="1">
      <alignment horizontal="center" vertical="center"/>
    </xf>
    <xf numFmtId="164" fontId="23" fillId="0" borderId="30" xfId="28" applyNumberFormat="1" applyFont="1" applyBorder="1" applyAlignment="1">
      <alignment horizontal="center" vertical="center"/>
    </xf>
    <xf numFmtId="164" fontId="23" fillId="0" borderId="33" xfId="28" applyNumberFormat="1" applyFont="1" applyFill="1" applyBorder="1" applyAlignment="1">
      <alignment horizontal="center" vertical="center"/>
    </xf>
    <xf numFmtId="164" fontId="24" fillId="28" borderId="30" xfId="28" applyNumberFormat="1" applyFont="1" applyFill="1" applyBorder="1" applyAlignment="1">
      <alignment horizontal="center" vertical="center"/>
    </xf>
    <xf numFmtId="164" fontId="24" fillId="0" borderId="35" xfId="28" applyNumberFormat="1" applyFont="1" applyFill="1" applyBorder="1" applyAlignment="1">
      <alignment horizontal="center" vertical="center"/>
    </xf>
    <xf numFmtId="164" fontId="24" fillId="0" borderId="30" xfId="28" applyNumberFormat="1" applyFont="1" applyFill="1" applyBorder="1" applyAlignment="1">
      <alignment horizontal="center" vertical="center"/>
    </xf>
    <xf numFmtId="164" fontId="46" fillId="27" borderId="16" xfId="28" applyNumberFormat="1" applyFont="1" applyFill="1" applyBorder="1" applyAlignment="1">
      <alignment horizontal="center" vertical="center"/>
    </xf>
    <xf numFmtId="164" fontId="46" fillId="26" borderId="16" xfId="28" applyNumberFormat="1" applyFont="1" applyFill="1" applyBorder="1" applyAlignment="1">
      <alignment horizontal="center" vertical="center"/>
    </xf>
    <xf numFmtId="164" fontId="25" fillId="28" borderId="28" xfId="28" applyNumberFormat="1" applyFont="1" applyFill="1" applyBorder="1" applyAlignment="1">
      <alignment horizontal="center" vertical="center"/>
    </xf>
    <xf numFmtId="164" fontId="24" fillId="28" borderId="16" xfId="28" applyNumberFormat="1" applyFont="1" applyFill="1" applyBorder="1" applyAlignment="1">
      <alignment horizontal="center" vertical="center"/>
    </xf>
    <xf numFmtId="164" fontId="24" fillId="0" borderId="29" xfId="28" applyNumberFormat="1" applyFont="1" applyFill="1" applyBorder="1" applyAlignment="1">
      <alignment horizontal="center" vertical="center"/>
    </xf>
    <xf numFmtId="164" fontId="24" fillId="0" borderId="16" xfId="28" applyNumberFormat="1" applyFont="1" applyFill="1" applyBorder="1" applyAlignment="1">
      <alignment horizontal="center" vertical="center"/>
    </xf>
    <xf numFmtId="1" fontId="25" fillId="28" borderId="34" xfId="28" applyNumberFormat="1" applyFont="1" applyFill="1" applyBorder="1" applyAlignment="1">
      <alignment horizontal="center" vertical="center"/>
    </xf>
    <xf numFmtId="1" fontId="23" fillId="0" borderId="35" xfId="28" applyNumberFormat="1" applyFont="1" applyBorder="1" applyAlignment="1">
      <alignment horizontal="center" vertical="center"/>
    </xf>
    <xf numFmtId="1" fontId="23" fillId="0" borderId="30" xfId="28" applyNumberFormat="1" applyFont="1" applyBorder="1" applyAlignment="1">
      <alignment horizontal="center" vertical="center"/>
    </xf>
    <xf numFmtId="1" fontId="23" fillId="0" borderId="33" xfId="28" applyNumberFormat="1" applyFont="1" applyFill="1" applyBorder="1" applyAlignment="1">
      <alignment horizontal="center" vertical="center"/>
    </xf>
    <xf numFmtId="1" fontId="24" fillId="28" borderId="30" xfId="28" applyNumberFormat="1" applyFont="1" applyFill="1" applyBorder="1" applyAlignment="1">
      <alignment horizontal="center" vertical="center"/>
    </xf>
    <xf numFmtId="1" fontId="24" fillId="0" borderId="30" xfId="28" applyNumberFormat="1" applyFont="1" applyFill="1" applyBorder="1" applyAlignment="1">
      <alignment horizontal="center" vertical="center"/>
    </xf>
    <xf numFmtId="0" fontId="24" fillId="0" borderId="38" xfId="28" applyFont="1" applyFill="1" applyBorder="1" applyAlignment="1">
      <alignment horizontal="right" vertical="center"/>
    </xf>
    <xf numFmtId="0" fontId="24" fillId="0" borderId="38" xfId="28" applyFont="1" applyFill="1" applyBorder="1" applyAlignment="1">
      <alignment horizontal="left" vertical="center"/>
    </xf>
    <xf numFmtId="1" fontId="24" fillId="0" borderId="38" xfId="28" applyNumberFormat="1" applyFont="1" applyFill="1" applyBorder="1" applyAlignment="1">
      <alignment horizontal="center" vertical="center"/>
    </xf>
    <xf numFmtId="0" fontId="16" fillId="0" borderId="38" xfId="28" applyFont="1" applyFill="1" applyBorder="1" applyAlignment="1">
      <alignment horizontal="center" vertical="center"/>
    </xf>
    <xf numFmtId="164" fontId="24" fillId="0" borderId="38" xfId="28" applyNumberFormat="1" applyFont="1" applyFill="1" applyBorder="1" applyAlignment="1">
      <alignment horizontal="center" vertical="center"/>
    </xf>
    <xf numFmtId="1" fontId="24" fillId="0" borderId="38" xfId="28" applyNumberFormat="1" applyFont="1" applyFill="1" applyBorder="1"/>
    <xf numFmtId="2" fontId="24" fillId="0" borderId="38" xfId="28" applyNumberFormat="1" applyFont="1" applyFill="1" applyBorder="1" applyAlignment="1">
      <alignment horizontal="center" vertical="center"/>
    </xf>
    <xf numFmtId="164" fontId="24" fillId="0" borderId="38" xfId="28" applyNumberFormat="1" applyFont="1" applyFill="1" applyBorder="1"/>
    <xf numFmtId="2" fontId="24" fillId="0" borderId="38" xfId="28" applyNumberFormat="1" applyFont="1" applyFill="1" applyBorder="1"/>
    <xf numFmtId="0" fontId="24" fillId="0" borderId="0" xfId="28" applyFont="1" applyFill="1" applyBorder="1"/>
    <xf numFmtId="0" fontId="44" fillId="0" borderId="0" xfId="43" applyFont="1" applyBorder="1"/>
    <xf numFmtId="164" fontId="12" fillId="28" borderId="32" xfId="43" applyNumberFormat="1" applyFont="1" applyFill="1" applyBorder="1" applyAlignment="1">
      <alignment horizontal="centerContinuous" vertical="center" wrapText="1"/>
    </xf>
    <xf numFmtId="1" fontId="12" fillId="28" borderId="32" xfId="43" applyNumberFormat="1" applyFont="1" applyFill="1" applyBorder="1" applyAlignment="1">
      <alignment horizontal="centerContinuous" vertical="center" wrapText="1"/>
    </xf>
    <xf numFmtId="164" fontId="13" fillId="0" borderId="12" xfId="52" applyNumberFormat="1" applyFont="1" applyBorder="1" applyAlignment="1">
      <alignment horizontal="left" vertical="center" wrapText="1"/>
    </xf>
    <xf numFmtId="0" fontId="13" fillId="0" borderId="0" xfId="52" applyFont="1" applyAlignment="1">
      <alignment vertical="center" wrapText="1"/>
    </xf>
    <xf numFmtId="165" fontId="19" fillId="0" borderId="0" xfId="56" applyNumberFormat="1" applyFont="1" applyAlignment="1">
      <alignment horizontal="center"/>
    </xf>
    <xf numFmtId="1" fontId="24" fillId="0" borderId="29" xfId="28" applyNumberFormat="1" applyFont="1" applyFill="1" applyBorder="1" applyAlignment="1">
      <alignment horizontal="center" vertical="center"/>
    </xf>
    <xf numFmtId="164" fontId="24" fillId="0" borderId="14" xfId="28" applyNumberFormat="1" applyFont="1" applyBorder="1" applyAlignment="1">
      <alignment horizontal="center" vertical="center"/>
    </xf>
    <xf numFmtId="164" fontId="24" fillId="0" borderId="12" xfId="28" applyNumberFormat="1" applyFont="1" applyBorder="1" applyAlignment="1">
      <alignment horizontal="center" vertical="center"/>
    </xf>
    <xf numFmtId="164" fontId="24" fillId="0" borderId="13" xfId="28" applyNumberFormat="1" applyFont="1" applyBorder="1" applyAlignment="1">
      <alignment horizontal="center" vertical="center"/>
    </xf>
    <xf numFmtId="164" fontId="24" fillId="0" borderId="11" xfId="28" applyNumberFormat="1" applyFont="1" applyFill="1" applyBorder="1" applyAlignment="1">
      <alignment horizontal="fill" vertical="center"/>
    </xf>
    <xf numFmtId="164" fontId="24" fillId="0" borderId="13" xfId="28" applyNumberFormat="1" applyFont="1" applyFill="1" applyBorder="1" applyAlignment="1">
      <alignment horizontal="center" vertical="center"/>
    </xf>
    <xf numFmtId="164" fontId="22" fillId="0" borderId="11" xfId="28" applyNumberFormat="1" applyFont="1" applyFill="1" applyBorder="1" applyAlignment="1">
      <alignment horizontal="fill" vertical="center" wrapText="1"/>
    </xf>
    <xf numFmtId="164" fontId="13" fillId="0" borderId="0" xfId="28" applyNumberFormat="1" applyFont="1"/>
    <xf numFmtId="2" fontId="12" fillId="28" borderId="10" xfId="53" applyNumberFormat="1" applyFont="1" applyFill="1" applyBorder="1" applyAlignment="1">
      <alignment horizontal="center" vertical="center" wrapText="1"/>
    </xf>
    <xf numFmtId="0" fontId="14" fillId="0" borderId="0" xfId="43" applyFont="1"/>
    <xf numFmtId="164" fontId="22" fillId="28" borderId="28" xfId="28" applyNumberFormat="1" applyFont="1" applyFill="1" applyBorder="1" applyAlignment="1">
      <alignment horizontal="center" vertical="center"/>
    </xf>
    <xf numFmtId="0" fontId="13" fillId="0" borderId="0" xfId="43" applyFont="1" applyBorder="1"/>
    <xf numFmtId="0" fontId="19" fillId="0" borderId="12" xfId="54" applyNumberFormat="1" applyFont="1" applyFill="1" applyBorder="1" applyAlignment="1">
      <alignment horizontal="left" vertical="center" wrapText="1"/>
    </xf>
    <xf numFmtId="0" fontId="13" fillId="0" borderId="0" xfId="57" applyFont="1"/>
    <xf numFmtId="0" fontId="13" fillId="0" borderId="0" xfId="57"/>
    <xf numFmtId="164" fontId="13" fillId="0" borderId="0" xfId="57" applyNumberFormat="1" applyFont="1"/>
    <xf numFmtId="166" fontId="19" fillId="0" borderId="12" xfId="54" applyNumberFormat="1" applyFont="1" applyFill="1" applyBorder="1" applyAlignment="1">
      <alignment horizontal="left" vertical="center" wrapText="1"/>
    </xf>
    <xf numFmtId="0" fontId="19" fillId="0" borderId="12" xfId="54" applyFont="1" applyFill="1" applyBorder="1" applyAlignment="1">
      <alignment horizontal="left" vertical="center" wrapText="1"/>
    </xf>
    <xf numFmtId="0" fontId="13" fillId="0" borderId="0" xfId="59" applyFill="1" applyBorder="1"/>
    <xf numFmtId="164" fontId="16" fillId="0" borderId="12" xfId="59" applyNumberFormat="1" applyFont="1" applyFill="1" applyBorder="1" applyAlignment="1">
      <alignment horizontal="center"/>
    </xf>
    <xf numFmtId="164" fontId="22" fillId="0" borderId="0" xfId="53" applyNumberFormat="1" applyFont="1" applyFill="1" applyAlignment="1">
      <alignment horizontal="center" vertical="center"/>
    </xf>
    <xf numFmtId="164" fontId="22" fillId="61" borderId="15" xfId="53" applyNumberFormat="1" applyFont="1" applyFill="1" applyBorder="1" applyAlignment="1">
      <alignment horizontal="left" vertical="center"/>
    </xf>
    <xf numFmtId="164" fontId="22" fillId="61" borderId="15" xfId="53" applyNumberFormat="1" applyFont="1" applyFill="1" applyBorder="1" applyAlignment="1">
      <alignment horizontal="center" vertical="center"/>
    </xf>
    <xf numFmtId="1" fontId="22" fillId="61" borderId="15" xfId="53" applyNumberFormat="1" applyFont="1" applyFill="1" applyBorder="1" applyAlignment="1">
      <alignment horizontal="center" vertical="center"/>
    </xf>
    <xf numFmtId="1" fontId="22" fillId="61" borderId="28" xfId="53" applyNumberFormat="1" applyFont="1" applyFill="1" applyBorder="1" applyAlignment="1">
      <alignment horizontal="center" vertical="center"/>
    </xf>
    <xf numFmtId="164" fontId="22" fillId="61" borderId="34" xfId="53" applyNumberFormat="1" applyFont="1" applyFill="1" applyBorder="1" applyAlignment="1">
      <alignment horizontal="center" vertical="center"/>
    </xf>
    <xf numFmtId="0" fontId="44" fillId="0" borderId="17" xfId="43" applyFont="1" applyBorder="1"/>
    <xf numFmtId="2" fontId="44" fillId="0" borderId="17" xfId="43" applyNumberFormat="1" applyFont="1" applyBorder="1"/>
    <xf numFmtId="1" fontId="44" fillId="0" borderId="17" xfId="43" applyNumberFormat="1" applyFont="1" applyBorder="1"/>
    <xf numFmtId="0" fontId="14" fillId="0" borderId="17" xfId="43" applyFont="1" applyBorder="1"/>
    <xf numFmtId="2" fontId="16" fillId="0" borderId="12" xfId="53" applyNumberFormat="1" applyFont="1" applyFill="1" applyBorder="1" applyAlignment="1">
      <alignment horizontal="center" vertical="center"/>
    </xf>
    <xf numFmtId="2" fontId="16" fillId="30" borderId="12" xfId="53" applyNumberFormat="1" applyFont="1" applyFill="1" applyBorder="1" applyAlignment="1">
      <alignment horizontal="center" vertical="center"/>
    </xf>
    <xf numFmtId="164" fontId="49" fillId="0" borderId="0" xfId="43" applyNumberFormat="1" applyFont="1" applyFill="1" applyBorder="1" applyAlignment="1">
      <alignment horizontal="center" vertical="center"/>
    </xf>
    <xf numFmtId="171" fontId="81" fillId="0" borderId="0" xfId="205" applyAlignment="1">
      <alignment horizontal="center"/>
    </xf>
    <xf numFmtId="171" fontId="17" fillId="0" borderId="0" xfId="205" applyFont="1" applyFill="1" applyBorder="1" applyAlignment="1" applyProtection="1">
      <alignment horizontal="center"/>
    </xf>
    <xf numFmtId="171" fontId="81" fillId="0" borderId="0" xfId="205"/>
    <xf numFmtId="171" fontId="17" fillId="0" borderId="0" xfId="205" applyFont="1" applyFill="1" applyAlignment="1" applyProtection="1">
      <alignment horizontal="center"/>
    </xf>
    <xf numFmtId="171" fontId="17" fillId="0" borderId="0" xfId="205" applyFont="1" applyFill="1" applyAlignment="1">
      <alignment horizontal="center"/>
    </xf>
    <xf numFmtId="171" fontId="16" fillId="0" borderId="62" xfId="205" applyFont="1" applyBorder="1" applyAlignment="1">
      <alignment horizontal="center"/>
    </xf>
    <xf numFmtId="171" fontId="16" fillId="0" borderId="62" xfId="205" applyFont="1" applyFill="1" applyBorder="1" applyAlignment="1">
      <alignment horizontal="center"/>
    </xf>
    <xf numFmtId="171" fontId="17" fillId="0" borderId="17" xfId="205" applyFont="1" applyBorder="1" applyAlignment="1" applyProtection="1">
      <alignment horizontal="left"/>
    </xf>
    <xf numFmtId="171" fontId="17" fillId="0" borderId="0" xfId="205" applyFont="1" applyBorder="1" applyAlignment="1" applyProtection="1">
      <alignment horizontal="left"/>
    </xf>
    <xf numFmtId="171" fontId="17" fillId="0" borderId="0" xfId="205" applyFont="1" applyBorder="1" applyAlignment="1">
      <alignment horizontal="center"/>
    </xf>
    <xf numFmtId="171" fontId="17" fillId="0" borderId="0" xfId="205" applyFont="1" applyBorder="1" applyAlignment="1" applyProtection="1">
      <alignment horizontal="center"/>
    </xf>
    <xf numFmtId="171" fontId="16" fillId="0" borderId="0" xfId="205" applyFont="1" applyAlignment="1" applyProtection="1">
      <alignment horizontal="left"/>
    </xf>
    <xf numFmtId="49" fontId="22" fillId="0" borderId="0" xfId="205" applyNumberFormat="1" applyFont="1" applyFill="1" applyBorder="1" applyAlignment="1" applyProtection="1">
      <alignment horizontal="center"/>
    </xf>
    <xf numFmtId="49" fontId="16" fillId="62" borderId="0" xfId="205" applyNumberFormat="1" applyFont="1" applyFill="1" applyBorder="1" applyAlignment="1" applyProtection="1">
      <alignment horizontal="center"/>
    </xf>
    <xf numFmtId="49" fontId="16" fillId="63" borderId="0" xfId="205" applyNumberFormat="1" applyFont="1" applyFill="1" applyBorder="1" applyAlignment="1" applyProtection="1">
      <alignment horizontal="center"/>
    </xf>
    <xf numFmtId="49" fontId="16" fillId="63" borderId="0" xfId="205" applyNumberFormat="1" applyFont="1" applyFill="1" applyBorder="1" applyAlignment="1">
      <alignment horizontal="center"/>
    </xf>
    <xf numFmtId="49" fontId="16" fillId="0" borderId="0" xfId="205" applyNumberFormat="1" applyFont="1" applyBorder="1" applyAlignment="1" applyProtection="1">
      <alignment horizontal="center"/>
    </xf>
    <xf numFmtId="49" fontId="16" fillId="64" borderId="0" xfId="205" applyNumberFormat="1" applyFont="1" applyFill="1" applyBorder="1" applyAlignment="1" applyProtection="1">
      <alignment horizontal="center"/>
    </xf>
    <xf numFmtId="49" fontId="16" fillId="65" borderId="0" xfId="205" applyNumberFormat="1" applyFont="1" applyFill="1" applyBorder="1" applyAlignment="1" applyProtection="1">
      <alignment horizontal="center"/>
    </xf>
    <xf numFmtId="171" fontId="81" fillId="0" borderId="0" xfId="205" applyFill="1" applyAlignment="1">
      <alignment horizontal="center"/>
    </xf>
    <xf numFmtId="171" fontId="16" fillId="0" borderId="0" xfId="205" applyFont="1" applyFill="1" applyAlignment="1" applyProtection="1">
      <alignment horizontal="left"/>
    </xf>
    <xf numFmtId="171" fontId="22" fillId="0" borderId="0" xfId="205" applyFont="1" applyFill="1" applyAlignment="1" applyProtection="1">
      <alignment horizontal="center"/>
    </xf>
    <xf numFmtId="49" fontId="16" fillId="0" borderId="0" xfId="205" applyNumberFormat="1" applyFont="1" applyFill="1" applyBorder="1" applyAlignment="1" applyProtection="1">
      <alignment horizontal="center"/>
    </xf>
    <xf numFmtId="49" fontId="16" fillId="0" borderId="0" xfId="205" applyNumberFormat="1" applyFont="1" applyFill="1" applyBorder="1" applyAlignment="1">
      <alignment horizontal="center"/>
    </xf>
    <xf numFmtId="171" fontId="81" fillId="0" borderId="0" xfId="205" applyFill="1"/>
    <xf numFmtId="171" fontId="16" fillId="0" borderId="0" xfId="205" applyFont="1" applyBorder="1" applyAlignment="1">
      <alignment horizontal="center"/>
    </xf>
    <xf numFmtId="171" fontId="22" fillId="0" borderId="0" xfId="205" applyFont="1" applyAlignment="1" applyProtection="1">
      <alignment horizontal="center"/>
    </xf>
    <xf numFmtId="171" fontId="17" fillId="0" borderId="0" xfId="205" applyFont="1" applyAlignment="1" applyProtection="1">
      <alignment horizontal="left"/>
    </xf>
    <xf numFmtId="49" fontId="16" fillId="0" borderId="0" xfId="205" applyNumberFormat="1" applyFont="1" applyBorder="1" applyAlignment="1">
      <alignment horizontal="center"/>
    </xf>
    <xf numFmtId="171" fontId="81" fillId="0" borderId="0" xfId="205" applyAlignment="1" applyProtection="1">
      <alignment horizontal="center"/>
    </xf>
    <xf numFmtId="171" fontId="81" fillId="0" borderId="0" xfId="205" applyFill="1" applyAlignment="1" applyProtection="1">
      <alignment horizontal="center"/>
    </xf>
    <xf numFmtId="171" fontId="16" fillId="0" borderId="62" xfId="205" applyFont="1" applyBorder="1" applyAlignment="1" applyProtection="1">
      <alignment horizontal="left"/>
    </xf>
    <xf numFmtId="49" fontId="22" fillId="0" borderId="62" xfId="205" applyNumberFormat="1" applyFont="1" applyFill="1" applyBorder="1" applyAlignment="1" applyProtection="1">
      <alignment horizontal="center"/>
    </xf>
    <xf numFmtId="49" fontId="16" fillId="63" borderId="62" xfId="205" applyNumberFormat="1" applyFont="1" applyFill="1" applyBorder="1" applyAlignment="1" applyProtection="1">
      <alignment horizontal="center"/>
    </xf>
    <xf numFmtId="49" fontId="16" fillId="63" borderId="62" xfId="205" applyNumberFormat="1" applyFont="1" applyFill="1" applyBorder="1" applyAlignment="1">
      <alignment horizontal="center"/>
    </xf>
    <xf numFmtId="49" fontId="16" fillId="0" borderId="62" xfId="205" applyNumberFormat="1" applyFont="1" applyBorder="1" applyAlignment="1" applyProtection="1">
      <alignment horizontal="center"/>
    </xf>
    <xf numFmtId="49" fontId="16" fillId="64" borderId="62" xfId="205" applyNumberFormat="1" applyFont="1" applyFill="1" applyBorder="1" applyAlignment="1" applyProtection="1">
      <alignment horizontal="center"/>
    </xf>
    <xf numFmtId="49" fontId="16" fillId="65" borderId="62" xfId="205" applyNumberFormat="1" applyFont="1" applyFill="1" applyBorder="1" applyAlignment="1" applyProtection="1">
      <alignment horizontal="center"/>
    </xf>
    <xf numFmtId="171" fontId="22" fillId="0" borderId="62" xfId="205" applyFont="1" applyBorder="1" applyAlignment="1" applyProtection="1">
      <alignment horizontal="center"/>
    </xf>
    <xf numFmtId="171" fontId="16" fillId="0" borderId="0" xfId="205" applyFont="1" applyBorder="1" applyAlignment="1" applyProtection="1">
      <alignment horizontal="left"/>
    </xf>
    <xf numFmtId="171" fontId="16" fillId="0" borderId="0" xfId="205" applyFont="1" applyBorder="1"/>
    <xf numFmtId="171" fontId="16" fillId="0" borderId="0" xfId="205" applyFont="1" applyFill="1" applyBorder="1"/>
    <xf numFmtId="171" fontId="12" fillId="0" borderId="0" xfId="205" applyFont="1" applyBorder="1" applyAlignment="1" applyProtection="1">
      <alignment horizontal="left"/>
    </xf>
    <xf numFmtId="171" fontId="13" fillId="0" borderId="0" xfId="205" applyFont="1" applyBorder="1"/>
    <xf numFmtId="171" fontId="13" fillId="0" borderId="0" xfId="205" applyFont="1" applyAlignment="1" applyProtection="1">
      <alignment horizontal="left"/>
    </xf>
    <xf numFmtId="171" fontId="16" fillId="0" borderId="0" xfId="205" applyFont="1"/>
    <xf numFmtId="171" fontId="13" fillId="0" borderId="0" xfId="205" applyFont="1"/>
    <xf numFmtId="171" fontId="16" fillId="0" borderId="0" xfId="205" applyFont="1" applyAlignment="1">
      <alignment horizontal="center"/>
    </xf>
    <xf numFmtId="171" fontId="16" fillId="0" borderId="0" xfId="205" applyFont="1" applyFill="1"/>
    <xf numFmtId="0" fontId="13" fillId="0" borderId="0" xfId="0" applyFont="1" applyAlignment="1" applyProtection="1">
      <alignment horizontal="left" vertical="top"/>
    </xf>
    <xf numFmtId="0" fontId="22" fillId="0" borderId="10" xfId="54" applyFont="1" applyFill="1" applyBorder="1" applyAlignment="1">
      <alignment horizontal="center" vertical="center"/>
    </xf>
    <xf numFmtId="0" fontId="22" fillId="0" borderId="14" xfId="54" applyFont="1" applyFill="1" applyBorder="1" applyAlignment="1">
      <alignment horizontal="center" vertical="center"/>
    </xf>
    <xf numFmtId="0" fontId="22" fillId="30" borderId="12" xfId="54" applyFont="1" applyFill="1" applyBorder="1" applyAlignment="1">
      <alignment horizontal="center" vertical="center"/>
    </xf>
    <xf numFmtId="0" fontId="22" fillId="0" borderId="12" xfId="54" applyFont="1" applyFill="1" applyBorder="1" applyAlignment="1">
      <alignment horizontal="center" vertical="center"/>
    </xf>
    <xf numFmtId="0" fontId="22" fillId="0" borderId="24" xfId="54" applyFont="1" applyFill="1" applyBorder="1" applyAlignment="1">
      <alignment horizontal="center" vertical="center"/>
    </xf>
    <xf numFmtId="0" fontId="22" fillId="25" borderId="14" xfId="203" applyFont="1" applyFill="1" applyBorder="1" applyAlignment="1">
      <alignment horizontal="left" vertical="center"/>
    </xf>
    <xf numFmtId="164" fontId="22" fillId="30" borderId="12" xfId="203" applyNumberFormat="1" applyFont="1" applyFill="1" applyBorder="1" applyAlignment="1">
      <alignment horizontal="left" vertical="center"/>
    </xf>
    <xf numFmtId="164" fontId="22" fillId="26" borderId="12" xfId="203" applyNumberFormat="1" applyFont="1" applyFill="1" applyBorder="1" applyAlignment="1">
      <alignment horizontal="left" vertical="center"/>
    </xf>
    <xf numFmtId="0" fontId="22" fillId="27" borderId="24" xfId="203" applyFont="1" applyFill="1" applyBorder="1" applyAlignment="1">
      <alignment horizontal="left" vertical="center"/>
    </xf>
    <xf numFmtId="1" fontId="23" fillId="0" borderId="35" xfId="38" applyNumberFormat="1" applyFont="1" applyBorder="1" applyAlignment="1">
      <alignment horizontal="center" vertical="center"/>
    </xf>
    <xf numFmtId="1" fontId="23" fillId="0" borderId="30" xfId="38" applyNumberFormat="1" applyFont="1" applyBorder="1" applyAlignment="1">
      <alignment horizontal="center" vertical="center"/>
    </xf>
    <xf numFmtId="1" fontId="23" fillId="0" borderId="33" xfId="38" applyNumberFormat="1" applyFont="1" applyBorder="1" applyAlignment="1">
      <alignment horizontal="center" vertical="center"/>
    </xf>
    <xf numFmtId="0" fontId="84" fillId="0" borderId="11" xfId="53" applyFont="1" applyFill="1" applyBorder="1" applyAlignment="1">
      <alignment horizontal="left" vertical="center"/>
    </xf>
    <xf numFmtId="2" fontId="51" fillId="0" borderId="12" xfId="52" applyNumberFormat="1" applyFont="1" applyFill="1" applyBorder="1" applyAlignment="1">
      <alignment horizontal="center" vertical="center" wrapText="1"/>
    </xf>
    <xf numFmtId="164" fontId="51" fillId="0" borderId="12" xfId="52" applyNumberFormat="1" applyFont="1" applyFill="1" applyBorder="1" applyAlignment="1">
      <alignment horizontal="center" vertical="center" wrapText="1"/>
    </xf>
    <xf numFmtId="2" fontId="51" fillId="0" borderId="16" xfId="52" applyNumberFormat="1" applyFont="1" applyFill="1" applyBorder="1" applyAlignment="1">
      <alignment horizontal="center" vertical="center" wrapText="1"/>
    </xf>
    <xf numFmtId="164" fontId="51" fillId="0" borderId="16" xfId="52" applyNumberFormat="1" applyFont="1" applyFill="1" applyBorder="1" applyAlignment="1">
      <alignment horizontal="center" vertical="center" wrapText="1"/>
    </xf>
    <xf numFmtId="0" fontId="13" fillId="0" borderId="12" xfId="57" applyFont="1" applyFill="1" applyBorder="1" applyAlignment="1">
      <alignment horizontal="center"/>
    </xf>
    <xf numFmtId="0" fontId="13" fillId="0" borderId="12" xfId="57" applyFont="1" applyFill="1" applyBorder="1" applyAlignment="1">
      <alignment horizontal="center" wrapText="1"/>
    </xf>
    <xf numFmtId="0" fontId="13" fillId="0" borderId="12" xfId="58" applyFont="1" applyFill="1" applyBorder="1" applyAlignment="1">
      <alignment horizontal="center"/>
    </xf>
    <xf numFmtId="4" fontId="13" fillId="0" borderId="12" xfId="44" applyNumberFormat="1" applyFont="1" applyFill="1" applyBorder="1" applyAlignment="1">
      <alignment horizontal="center"/>
    </xf>
    <xf numFmtId="0" fontId="13" fillId="0" borderId="12" xfId="57" applyFont="1" applyFill="1" applyBorder="1"/>
    <xf numFmtId="2" fontId="22" fillId="61" borderId="15" xfId="53" applyNumberFormat="1" applyFont="1" applyFill="1" applyBorder="1" applyAlignment="1">
      <alignment horizontal="center" vertical="center"/>
    </xf>
    <xf numFmtId="164" fontId="22" fillId="61" borderId="28" xfId="53" applyNumberFormat="1" applyFont="1" applyFill="1" applyBorder="1" applyAlignment="1">
      <alignment horizontal="center" vertical="center"/>
    </xf>
    <xf numFmtId="1" fontId="22" fillId="61" borderId="34" xfId="53" applyNumberFormat="1" applyFont="1" applyFill="1" applyBorder="1" applyAlignment="1">
      <alignment horizontal="center" vertical="center"/>
    </xf>
    <xf numFmtId="0" fontId="12" fillId="28" borderId="37" xfId="28" applyFont="1" applyFill="1" applyBorder="1" applyAlignment="1">
      <alignment horizontal="left" vertical="center" wrapText="1"/>
    </xf>
    <xf numFmtId="0" fontId="9" fillId="0" borderId="63" xfId="206" applyFill="1" applyBorder="1"/>
    <xf numFmtId="0" fontId="9" fillId="0" borderId="0" xfId="206" applyFont="1"/>
    <xf numFmtId="0" fontId="9" fillId="0" borderId="0" xfId="206"/>
    <xf numFmtId="0" fontId="9" fillId="0" borderId="19" xfId="206" applyBorder="1" applyAlignment="1">
      <alignment horizontal="center"/>
    </xf>
    <xf numFmtId="0" fontId="9" fillId="0" borderId="22" xfId="206" applyBorder="1" applyAlignment="1">
      <alignment horizontal="center"/>
    </xf>
    <xf numFmtId="0" fontId="9" fillId="0" borderId="31" xfId="206" applyBorder="1" applyAlignment="1">
      <alignment horizontal="center"/>
    </xf>
    <xf numFmtId="0" fontId="89" fillId="0" borderId="63" xfId="206" applyFont="1" applyBorder="1"/>
    <xf numFmtId="164" fontId="90" fillId="0" borderId="0" xfId="53" applyNumberFormat="1" applyFont="1" applyFill="1" applyBorder="1" applyAlignment="1">
      <alignment horizontal="center"/>
    </xf>
    <xf numFmtId="164" fontId="90" fillId="0" borderId="0" xfId="53" applyNumberFormat="1" applyFont="1" applyFill="1" applyBorder="1" applyAlignment="1">
      <alignment horizontal="center" vertical="center"/>
    </xf>
    <xf numFmtId="1" fontId="90" fillId="0" borderId="69" xfId="53" applyNumberFormat="1" applyFont="1" applyFill="1" applyBorder="1" applyAlignment="1">
      <alignment horizontal="center"/>
    </xf>
    <xf numFmtId="1" fontId="90" fillId="0" borderId="0" xfId="53" applyNumberFormat="1" applyFont="1" applyFill="1" applyBorder="1" applyAlignment="1">
      <alignment horizontal="center" vertical="center"/>
    </xf>
    <xf numFmtId="164" fontId="90" fillId="0" borderId="70" xfId="53" applyNumberFormat="1" applyFont="1" applyFill="1" applyBorder="1" applyAlignment="1">
      <alignment horizontal="center"/>
    </xf>
    <xf numFmtId="2" fontId="90" fillId="0" borderId="69" xfId="53" applyNumberFormat="1" applyFont="1" applyFill="1" applyBorder="1" applyAlignment="1">
      <alignment horizontal="center"/>
    </xf>
    <xf numFmtId="2" fontId="90" fillId="0" borderId="0" xfId="53" applyNumberFormat="1" applyFont="1" applyFill="1" applyBorder="1" applyAlignment="1">
      <alignment horizontal="center" vertical="center"/>
    </xf>
    <xf numFmtId="164" fontId="90" fillId="0" borderId="69" xfId="53" applyNumberFormat="1" applyFont="1" applyFill="1" applyBorder="1" applyAlignment="1">
      <alignment horizontal="center"/>
    </xf>
    <xf numFmtId="164" fontId="90" fillId="0" borderId="69" xfId="53" applyNumberFormat="1" applyFont="1" applyFill="1" applyBorder="1" applyAlignment="1">
      <alignment horizontal="center" vertical="center"/>
    </xf>
    <xf numFmtId="1" fontId="9" fillId="0" borderId="71" xfId="206" applyNumberFormat="1" applyBorder="1" applyAlignment="1" applyProtection="1">
      <alignment horizontal="center" vertical="center"/>
    </xf>
    <xf numFmtId="1" fontId="9" fillId="0" borderId="0" xfId="206" applyNumberFormat="1" applyAlignment="1" applyProtection="1">
      <alignment horizontal="center" vertical="center"/>
    </xf>
    <xf numFmtId="1" fontId="9" fillId="0" borderId="69" xfId="206" applyNumberFormat="1" applyBorder="1" applyAlignment="1" applyProtection="1">
      <alignment horizontal="center" vertical="center"/>
    </xf>
    <xf numFmtId="172" fontId="9" fillId="0" borderId="69" xfId="206" applyNumberFormat="1" applyBorder="1" applyAlignment="1" applyProtection="1">
      <alignment horizontal="center" vertical="center"/>
    </xf>
    <xf numFmtId="172" fontId="9" fillId="0" borderId="0" xfId="206" applyNumberFormat="1" applyAlignment="1" applyProtection="1">
      <alignment horizontal="center" vertical="center"/>
    </xf>
    <xf numFmtId="0" fontId="9" fillId="0" borderId="0" xfId="206" applyAlignment="1">
      <alignment horizontal="center"/>
    </xf>
    <xf numFmtId="0" fontId="89" fillId="0" borderId="68" xfId="206" applyFont="1" applyFill="1" applyBorder="1"/>
    <xf numFmtId="164" fontId="89" fillId="0" borderId="10" xfId="206" applyNumberFormat="1" applyFont="1" applyBorder="1" applyAlignment="1">
      <alignment horizontal="center"/>
    </xf>
    <xf numFmtId="1" fontId="89" fillId="0" borderId="20" xfId="206" applyNumberFormat="1" applyFont="1" applyBorder="1" applyAlignment="1">
      <alignment horizontal="center"/>
    </xf>
    <xf numFmtId="1" fontId="89" fillId="0" borderId="10" xfId="206" applyNumberFormat="1" applyFont="1" applyBorder="1" applyAlignment="1">
      <alignment horizontal="center"/>
    </xf>
    <xf numFmtId="164" fontId="89" fillId="0" borderId="72" xfId="206" applyNumberFormat="1" applyFont="1" applyBorder="1" applyAlignment="1">
      <alignment horizontal="center"/>
    </xf>
    <xf numFmtId="2" fontId="89" fillId="0" borderId="20" xfId="206" applyNumberFormat="1" applyFont="1" applyBorder="1" applyAlignment="1">
      <alignment horizontal="center"/>
    </xf>
    <xf numFmtId="2" fontId="89" fillId="0" borderId="10" xfId="206" applyNumberFormat="1" applyFont="1" applyBorder="1" applyAlignment="1">
      <alignment horizontal="center"/>
    </xf>
    <xf numFmtId="164" fontId="89" fillId="0" borderId="20" xfId="206" applyNumberFormat="1" applyFont="1" applyBorder="1" applyAlignment="1">
      <alignment horizontal="center"/>
    </xf>
    <xf numFmtId="1" fontId="89" fillId="0" borderId="72" xfId="206" applyNumberFormat="1" applyFont="1" applyBorder="1" applyAlignment="1">
      <alignment horizontal="center" vertical="center"/>
    </xf>
    <xf numFmtId="1" fontId="89" fillId="0" borderId="10" xfId="206" applyNumberFormat="1" applyFont="1" applyBorder="1" applyAlignment="1">
      <alignment horizontal="center" vertical="center"/>
    </xf>
    <xf numFmtId="1" fontId="89" fillId="0" borderId="20" xfId="206" applyNumberFormat="1" applyFont="1" applyBorder="1" applyAlignment="1">
      <alignment horizontal="center" vertical="center"/>
    </xf>
    <xf numFmtId="164" fontId="90" fillId="0" borderId="0" xfId="53" applyNumberFormat="1" applyFont="1" applyFill="1" applyBorder="1"/>
    <xf numFmtId="164" fontId="90" fillId="0" borderId="70" xfId="53" applyNumberFormat="1" applyFont="1" applyFill="1" applyBorder="1" applyAlignment="1">
      <alignment horizontal="center" vertical="center"/>
    </xf>
    <xf numFmtId="1" fontId="90" fillId="0" borderId="73" xfId="53" applyNumberFormat="1" applyFont="1" applyFill="1" applyBorder="1" applyAlignment="1">
      <alignment horizontal="center" vertical="center"/>
    </xf>
    <xf numFmtId="164" fontId="90" fillId="0" borderId="71" xfId="53" applyNumberFormat="1" applyFont="1" applyFill="1" applyBorder="1" applyAlignment="1">
      <alignment horizontal="center" vertical="center"/>
    </xf>
    <xf numFmtId="2" fontId="90" fillId="0" borderId="73" xfId="53" applyNumberFormat="1" applyFont="1" applyFill="1" applyBorder="1" applyAlignment="1">
      <alignment horizontal="center" vertical="center"/>
    </xf>
    <xf numFmtId="164" fontId="90" fillId="0" borderId="73" xfId="53" applyNumberFormat="1" applyFont="1" applyFill="1" applyBorder="1" applyAlignment="1">
      <alignment horizontal="center" vertical="center"/>
    </xf>
    <xf numFmtId="164" fontId="90" fillId="0" borderId="74" xfId="53" applyNumberFormat="1" applyFont="1" applyFill="1" applyBorder="1" applyAlignment="1">
      <alignment horizontal="center" vertical="center"/>
    </xf>
    <xf numFmtId="1" fontId="9" fillId="0" borderId="73" xfId="206" applyNumberFormat="1" applyBorder="1" applyAlignment="1" applyProtection="1">
      <alignment horizontal="center" vertical="center"/>
    </xf>
    <xf numFmtId="172" fontId="9" fillId="0" borderId="73" xfId="206" applyNumberFormat="1" applyBorder="1" applyProtection="1"/>
    <xf numFmtId="172" fontId="9" fillId="0" borderId="0" xfId="206" applyNumberFormat="1" applyProtection="1"/>
    <xf numFmtId="0" fontId="9" fillId="0" borderId="0" xfId="206" applyFont="1" applyAlignment="1">
      <alignment horizontal="center"/>
    </xf>
    <xf numFmtId="164" fontId="90" fillId="0" borderId="62" xfId="53" applyNumberFormat="1" applyFont="1" applyFill="1" applyBorder="1"/>
    <xf numFmtId="164" fontId="90" fillId="0" borderId="75" xfId="53" applyNumberFormat="1" applyFont="1" applyFill="1" applyBorder="1" applyAlignment="1">
      <alignment horizontal="center" vertical="center"/>
    </xf>
    <xf numFmtId="164" fontId="90" fillId="0" borderId="62" xfId="53" applyNumberFormat="1" applyFont="1" applyFill="1" applyBorder="1" applyAlignment="1">
      <alignment horizontal="center" vertical="center"/>
    </xf>
    <xf numFmtId="1" fontId="90" fillId="0" borderId="29" xfId="53" applyNumberFormat="1" applyFont="1" applyFill="1" applyBorder="1" applyAlignment="1">
      <alignment horizontal="center" vertical="center"/>
    </xf>
    <xf numFmtId="1" fontId="90" fillId="0" borderId="62" xfId="53" applyNumberFormat="1" applyFont="1" applyFill="1" applyBorder="1" applyAlignment="1">
      <alignment horizontal="center" vertical="center"/>
    </xf>
    <xf numFmtId="2" fontId="90" fillId="0" borderId="29" xfId="53" applyNumberFormat="1" applyFont="1" applyFill="1" applyBorder="1" applyAlignment="1">
      <alignment horizontal="center" vertical="center"/>
    </xf>
    <xf numFmtId="2" fontId="90" fillId="0" borderId="62" xfId="53" applyNumberFormat="1" applyFont="1" applyFill="1" applyBorder="1" applyAlignment="1">
      <alignment horizontal="center" vertical="center"/>
    </xf>
    <xf numFmtId="164" fontId="90" fillId="0" borderId="29" xfId="53" applyNumberFormat="1" applyFont="1" applyFill="1" applyBorder="1" applyAlignment="1">
      <alignment horizontal="center" vertical="center"/>
    </xf>
    <xf numFmtId="1" fontId="9" fillId="0" borderId="75" xfId="206" applyNumberFormat="1" applyBorder="1" applyAlignment="1" applyProtection="1">
      <alignment horizontal="center" vertical="center"/>
    </xf>
    <xf numFmtId="1" fontId="9" fillId="0" borderId="62" xfId="206" applyNumberFormat="1" applyBorder="1" applyAlignment="1" applyProtection="1">
      <alignment horizontal="center" vertical="center"/>
    </xf>
    <xf numFmtId="1" fontId="9" fillId="0" borderId="29" xfId="206" applyNumberFormat="1" applyBorder="1" applyAlignment="1" applyProtection="1">
      <alignment horizontal="center" vertical="center"/>
    </xf>
    <xf numFmtId="172" fontId="9" fillId="0" borderId="29" xfId="206" applyNumberFormat="1" applyBorder="1" applyProtection="1"/>
    <xf numFmtId="172" fontId="9" fillId="0" borderId="62" xfId="206" applyNumberFormat="1" applyBorder="1" applyProtection="1"/>
    <xf numFmtId="164" fontId="9" fillId="0" borderId="69" xfId="206" applyNumberFormat="1" applyBorder="1" applyAlignment="1" applyProtection="1">
      <alignment horizontal="center" vertical="center"/>
    </xf>
    <xf numFmtId="164" fontId="9" fillId="0" borderId="0" xfId="206" applyNumberFormat="1" applyAlignment="1" applyProtection="1">
      <alignment horizontal="center" vertical="center"/>
    </xf>
    <xf numFmtId="164" fontId="89" fillId="0" borderId="20" xfId="206" applyNumberFormat="1" applyFont="1" applyBorder="1" applyAlignment="1">
      <alignment horizontal="center" vertical="center"/>
    </xf>
    <xf numFmtId="164" fontId="89" fillId="0" borderId="10" xfId="206" applyNumberFormat="1" applyFont="1" applyBorder="1" applyAlignment="1">
      <alignment horizontal="center" vertical="center"/>
    </xf>
    <xf numFmtId="164" fontId="9" fillId="0" borderId="73" xfId="206" applyNumberFormat="1" applyBorder="1" applyAlignment="1" applyProtection="1">
      <alignment horizontal="center" vertical="center"/>
    </xf>
    <xf numFmtId="1" fontId="9" fillId="0" borderId="0" xfId="206" applyNumberFormat="1" applyBorder="1" applyAlignment="1" applyProtection="1">
      <alignment horizontal="center" vertical="center"/>
    </xf>
    <xf numFmtId="164" fontId="9" fillId="0" borderId="0" xfId="206" applyNumberFormat="1" applyBorder="1" applyAlignment="1" applyProtection="1">
      <alignment horizontal="center" vertical="center"/>
    </xf>
    <xf numFmtId="164" fontId="9" fillId="0" borderId="29" xfId="206" applyNumberFormat="1" applyBorder="1" applyAlignment="1" applyProtection="1">
      <alignment horizontal="center" vertical="center"/>
    </xf>
    <xf numFmtId="164" fontId="9" fillId="0" borderId="62" xfId="206" applyNumberFormat="1" applyBorder="1" applyAlignment="1" applyProtection="1">
      <alignment horizontal="center" vertical="center"/>
    </xf>
    <xf numFmtId="172" fontId="9" fillId="0" borderId="73" xfId="206" applyNumberFormat="1" applyBorder="1" applyAlignment="1" applyProtection="1">
      <alignment horizontal="center" vertical="center"/>
    </xf>
    <xf numFmtId="172" fontId="9" fillId="0" borderId="29" xfId="206" applyNumberFormat="1" applyBorder="1" applyAlignment="1" applyProtection="1">
      <alignment horizontal="center" vertical="center"/>
    </xf>
    <xf numFmtId="172" fontId="9" fillId="0" borderId="62" xfId="206" applyNumberFormat="1" applyBorder="1" applyAlignment="1" applyProtection="1">
      <alignment horizontal="center" vertical="center"/>
    </xf>
    <xf numFmtId="2" fontId="13" fillId="0" borderId="12" xfId="57" applyNumberFormat="1" applyFont="1" applyFill="1" applyBorder="1" applyAlignment="1">
      <alignment horizontal="center"/>
    </xf>
    <xf numFmtId="173" fontId="16" fillId="0" borderId="12" xfId="56" applyNumberFormat="1" applyFont="1" applyFill="1" applyBorder="1" applyAlignment="1">
      <alignment horizontal="center" vertical="center"/>
    </xf>
    <xf numFmtId="2" fontId="17" fillId="28" borderId="31" xfId="0" applyNumberFormat="1" applyFont="1" applyFill="1" applyBorder="1" applyAlignment="1">
      <alignment horizontal="center" wrapText="1"/>
    </xf>
    <xf numFmtId="2" fontId="17" fillId="28" borderId="19" xfId="0" applyNumberFormat="1" applyFont="1" applyFill="1" applyBorder="1" applyAlignment="1">
      <alignment horizontal="center" wrapText="1"/>
    </xf>
    <xf numFmtId="164" fontId="0" fillId="0" borderId="0" xfId="38" applyNumberFormat="1" applyFont="1"/>
    <xf numFmtId="164" fontId="50" fillId="0" borderId="11" xfId="53" applyNumberFormat="1" applyFont="1" applyFill="1" applyBorder="1" applyAlignment="1">
      <alignment horizontal="fill" vertical="center" wrapText="1"/>
    </xf>
    <xf numFmtId="164" fontId="93" fillId="0" borderId="14" xfId="55" applyNumberFormat="1" applyFont="1" applyFill="1" applyBorder="1" applyAlignment="1">
      <alignment horizontal="center"/>
    </xf>
    <xf numFmtId="164" fontId="93" fillId="0" borderId="12" xfId="55" applyNumberFormat="1" applyFont="1" applyFill="1" applyBorder="1" applyAlignment="1">
      <alignment horizontal="center"/>
    </xf>
    <xf numFmtId="0" fontId="0" fillId="0" borderId="0" xfId="53" applyFont="1" applyFill="1"/>
    <xf numFmtId="164" fontId="93" fillId="0" borderId="30" xfId="55" applyNumberFormat="1" applyFont="1" applyFill="1" applyBorder="1" applyAlignment="1">
      <alignment horizontal="center"/>
    </xf>
    <xf numFmtId="164" fontId="93" fillId="0" borderId="35" xfId="55" applyNumberFormat="1" applyFont="1" applyFill="1" applyBorder="1" applyAlignment="1">
      <alignment horizontal="center"/>
    </xf>
    <xf numFmtId="1" fontId="92" fillId="0" borderId="0" xfId="53" applyNumberFormat="1" applyFont="1" applyFill="1" applyBorder="1" applyAlignment="1">
      <alignment horizontal="center" vertical="center"/>
    </xf>
    <xf numFmtId="164" fontId="93" fillId="0" borderId="38" xfId="55" applyNumberFormat="1" applyFont="1" applyFill="1" applyBorder="1" applyAlignment="1">
      <alignment horizontal="center"/>
    </xf>
    <xf numFmtId="164" fontId="93" fillId="0" borderId="0" xfId="55" applyNumberFormat="1" applyFont="1" applyFill="1" applyBorder="1" applyAlignment="1">
      <alignment horizontal="center"/>
    </xf>
    <xf numFmtId="0" fontId="93" fillId="0" borderId="0" xfId="55" applyFont="1" applyFill="1" applyBorder="1" applyAlignment="1">
      <alignment horizontal="center"/>
    </xf>
    <xf numFmtId="3" fontId="13" fillId="0" borderId="12" xfId="44" applyNumberFormat="1" applyFont="1" applyFill="1" applyBorder="1" applyAlignment="1">
      <alignment horizontal="center"/>
    </xf>
    <xf numFmtId="0" fontId="13" fillId="0" borderId="12" xfId="44" applyFont="1" applyFill="1" applyBorder="1" applyAlignment="1">
      <alignment horizontal="center"/>
    </xf>
    <xf numFmtId="169" fontId="13" fillId="0" borderId="12" xfId="44" applyNumberFormat="1" applyFont="1" applyFill="1" applyBorder="1" applyAlignment="1">
      <alignment horizontal="center"/>
    </xf>
    <xf numFmtId="164" fontId="13" fillId="0" borderId="12" xfId="57" applyNumberFormat="1" applyFont="1" applyFill="1" applyBorder="1" applyAlignment="1">
      <alignment horizontal="center"/>
    </xf>
    <xf numFmtId="170" fontId="13" fillId="0" borderId="12" xfId="44" applyNumberFormat="1" applyFont="1" applyFill="1" applyBorder="1" applyAlignment="1">
      <alignment horizontal="center"/>
    </xf>
    <xf numFmtId="2" fontId="95" fillId="0" borderId="0" xfId="43" applyNumberFormat="1" applyFont="1" applyAlignment="1">
      <alignment horizontal="center"/>
    </xf>
    <xf numFmtId="164" fontId="16" fillId="0" borderId="0" xfId="43" applyNumberFormat="1" applyFont="1" applyFill="1" applyBorder="1" applyAlignment="1">
      <alignment horizontal="center" vertical="center"/>
    </xf>
    <xf numFmtId="1" fontId="79" fillId="0" borderId="0" xfId="44" applyNumberFormat="1" applyFont="1" applyBorder="1" applyAlignment="1">
      <alignment horizontal="center"/>
    </xf>
    <xf numFmtId="173" fontId="80" fillId="0" borderId="0" xfId="56" applyNumberFormat="1" applyFont="1" applyAlignment="1">
      <alignment horizontal="center"/>
    </xf>
    <xf numFmtId="1" fontId="79" fillId="0" borderId="0" xfId="45" applyNumberFormat="1" applyFont="1" applyAlignment="1">
      <alignment horizontal="center"/>
    </xf>
    <xf numFmtId="164" fontId="93" fillId="0" borderId="80" xfId="55" applyNumberFormat="1" applyFont="1" applyFill="1" applyBorder="1" applyAlignment="1">
      <alignment horizontal="center"/>
    </xf>
    <xf numFmtId="164" fontId="93" fillId="0" borderId="78" xfId="55" applyNumberFormat="1" applyFont="1" applyFill="1" applyBorder="1" applyAlignment="1">
      <alignment horizontal="center"/>
    </xf>
    <xf numFmtId="0" fontId="24" fillId="0" borderId="26" xfId="28" applyFont="1" applyFill="1" applyBorder="1" applyAlignment="1">
      <alignment horizontal="left"/>
    </xf>
    <xf numFmtId="0" fontId="24" fillId="0" borderId="26" xfId="28" applyFont="1" applyFill="1" applyBorder="1"/>
    <xf numFmtId="164" fontId="24" fillId="0" borderId="26" xfId="28" applyNumberFormat="1" applyFont="1" applyFill="1" applyBorder="1" applyAlignment="1">
      <alignment horizontal="center" vertical="center"/>
    </xf>
    <xf numFmtId="164" fontId="24" fillId="0" borderId="76" xfId="28" applyNumberFormat="1" applyFont="1" applyFill="1" applyBorder="1" applyAlignment="1">
      <alignment horizontal="center" vertical="center"/>
    </xf>
    <xf numFmtId="2" fontId="24" fillId="0" borderId="26" xfId="28" applyNumberFormat="1" applyFont="1" applyFill="1" applyBorder="1" applyAlignment="1">
      <alignment horizontal="center" vertical="center"/>
    </xf>
    <xf numFmtId="164" fontId="24" fillId="0" borderId="82" xfId="28" applyNumberFormat="1" applyFont="1" applyFill="1" applyBorder="1" applyAlignment="1">
      <alignment horizontal="center" vertical="center"/>
    </xf>
    <xf numFmtId="0" fontId="24" fillId="30" borderId="12" xfId="28" applyFont="1" applyFill="1" applyBorder="1" applyAlignment="1">
      <alignment horizontal="center" vertical="center"/>
    </xf>
    <xf numFmtId="164" fontId="24" fillId="30" borderId="12" xfId="28" applyNumberFormat="1" applyFont="1" applyFill="1" applyBorder="1" applyAlignment="1">
      <alignment horizontal="center" vertical="center"/>
    </xf>
    <xf numFmtId="1" fontId="24" fillId="30" borderId="12" xfId="28" applyNumberFormat="1" applyFont="1" applyFill="1" applyBorder="1" applyAlignment="1">
      <alignment horizontal="center" vertical="center"/>
    </xf>
    <xf numFmtId="164" fontId="24" fillId="29" borderId="12" xfId="28" applyNumberFormat="1" applyFont="1" applyFill="1" applyBorder="1" applyAlignment="1">
      <alignment horizontal="center" vertical="center"/>
    </xf>
    <xf numFmtId="0" fontId="24" fillId="29" borderId="12" xfId="28" applyFont="1" applyFill="1" applyBorder="1" applyAlignment="1">
      <alignment horizontal="center" vertical="center"/>
    </xf>
    <xf numFmtId="1" fontId="24" fillId="29" borderId="16" xfId="28" applyNumberFormat="1" applyFont="1" applyFill="1" applyBorder="1" applyAlignment="1">
      <alignment horizontal="center" vertical="center"/>
    </xf>
    <xf numFmtId="164" fontId="24" fillId="29" borderId="16" xfId="28" applyNumberFormat="1" applyFont="1" applyFill="1" applyBorder="1" applyAlignment="1">
      <alignment horizontal="center" vertical="center"/>
    </xf>
    <xf numFmtId="164" fontId="24" fillId="29" borderId="30" xfId="28" applyNumberFormat="1" applyFont="1" applyFill="1" applyBorder="1" applyAlignment="1">
      <alignment horizontal="center" vertical="center"/>
    </xf>
    <xf numFmtId="1" fontId="24" fillId="29" borderId="30" xfId="28" applyNumberFormat="1" applyFont="1" applyFill="1" applyBorder="1" applyAlignment="1">
      <alignment horizontal="center" vertical="center"/>
    </xf>
    <xf numFmtId="1" fontId="24" fillId="29" borderId="12" xfId="28" applyNumberFormat="1" applyFont="1" applyFill="1" applyBorder="1" applyAlignment="1">
      <alignment horizontal="center" vertical="center"/>
    </xf>
    <xf numFmtId="0" fontId="24" fillId="0" borderId="12" xfId="28" applyFont="1" applyFill="1" applyBorder="1" applyAlignment="1">
      <alignment horizontal="center"/>
    </xf>
    <xf numFmtId="0" fontId="24" fillId="0" borderId="16" xfId="28" applyFont="1" applyFill="1" applyBorder="1" applyAlignment="1">
      <alignment horizontal="center"/>
    </xf>
    <xf numFmtId="0" fontId="13" fillId="0" borderId="0" xfId="43" applyFont="1" applyAlignment="1">
      <alignment vertical="center"/>
    </xf>
    <xf numFmtId="0" fontId="13" fillId="0" borderId="0" xfId="28" applyFont="1" applyFill="1" applyBorder="1" applyAlignment="1">
      <alignment horizontal="center" vertical="center"/>
    </xf>
    <xf numFmtId="164" fontId="12" fillId="0" borderId="0" xfId="53" applyNumberFormat="1" applyFont="1" applyFill="1" applyAlignment="1">
      <alignment horizontal="center" vertical="center"/>
    </xf>
    <xf numFmtId="1" fontId="23" fillId="0" borderId="14" xfId="38" applyNumberFormat="1" applyFont="1" applyFill="1" applyBorder="1" applyAlignment="1">
      <alignment horizontal="center" vertical="center"/>
    </xf>
    <xf numFmtId="1" fontId="23" fillId="0" borderId="12" xfId="38" applyNumberFormat="1" applyFont="1" applyFill="1" applyBorder="1" applyAlignment="1">
      <alignment horizontal="center" vertical="center"/>
    </xf>
    <xf numFmtId="1" fontId="23" fillId="0" borderId="14" xfId="28" applyNumberFormat="1" applyFont="1" applyFill="1" applyBorder="1" applyAlignment="1">
      <alignment horizontal="center" vertical="center"/>
    </xf>
    <xf numFmtId="1" fontId="23" fillId="0" borderId="12" xfId="28" applyNumberFormat="1" applyFont="1" applyFill="1" applyBorder="1" applyAlignment="1">
      <alignment horizontal="center" vertical="center"/>
    </xf>
    <xf numFmtId="1" fontId="23" fillId="0" borderId="29" xfId="38" applyNumberFormat="1" applyFont="1" applyFill="1" applyBorder="1" applyAlignment="1">
      <alignment horizontal="center" vertical="center"/>
    </xf>
    <xf numFmtId="1" fontId="23" fillId="0" borderId="16" xfId="38" applyNumberFormat="1" applyFont="1" applyFill="1" applyBorder="1" applyAlignment="1">
      <alignment horizontal="center" vertical="center"/>
    </xf>
    <xf numFmtId="1" fontId="23" fillId="0" borderId="25" xfId="38" applyNumberFormat="1" applyFont="1" applyFill="1" applyBorder="1" applyAlignment="1">
      <alignment horizontal="center" vertical="center"/>
    </xf>
    <xf numFmtId="164" fontId="23" fillId="0" borderId="29" xfId="28" applyNumberFormat="1" applyFont="1" applyFill="1" applyBorder="1" applyAlignment="1">
      <alignment horizontal="center" vertical="center"/>
    </xf>
    <xf numFmtId="164" fontId="23" fillId="0" borderId="16" xfId="28" applyNumberFormat="1" applyFont="1" applyFill="1" applyBorder="1" applyAlignment="1">
      <alignment horizontal="center" vertical="center"/>
    </xf>
    <xf numFmtId="164" fontId="23" fillId="0" borderId="25" xfId="28" applyNumberFormat="1" applyFont="1" applyFill="1" applyBorder="1" applyAlignment="1">
      <alignment horizontal="center" vertical="center"/>
    </xf>
    <xf numFmtId="164" fontId="24" fillId="28" borderId="25" xfId="28" applyNumberFormat="1" applyFont="1" applyFill="1" applyBorder="1" applyAlignment="1">
      <alignment horizontal="center" vertical="center"/>
    </xf>
    <xf numFmtId="0" fontId="7" fillId="0" borderId="63" xfId="206" applyFont="1" applyFill="1" applyBorder="1"/>
    <xf numFmtId="164" fontId="12" fillId="28" borderId="28" xfId="43" applyNumberFormat="1" applyFont="1" applyFill="1" applyBorder="1" applyAlignment="1">
      <alignment horizontal="centerContinuous" vertical="center" wrapText="1"/>
    </xf>
    <xf numFmtId="2" fontId="17" fillId="28" borderId="22" xfId="0" applyNumberFormat="1" applyFont="1" applyFill="1" applyBorder="1" applyAlignment="1">
      <alignment horizontal="center" wrapText="1"/>
    </xf>
    <xf numFmtId="0" fontId="51" fillId="28" borderId="30" xfId="28" applyFont="1" applyFill="1" applyBorder="1"/>
    <xf numFmtId="0" fontId="51" fillId="0" borderId="76" xfId="28" applyFont="1" applyFill="1" applyBorder="1"/>
    <xf numFmtId="0" fontId="51" fillId="0" borderId="35" xfId="28" applyFont="1" applyFill="1" applyBorder="1"/>
    <xf numFmtId="0" fontId="51" fillId="0" borderId="30" xfId="28" applyFont="1" applyFill="1" applyBorder="1"/>
    <xf numFmtId="2" fontId="17" fillId="28" borderId="72" xfId="0" applyNumberFormat="1" applyFont="1" applyFill="1" applyBorder="1" applyAlignment="1">
      <alignment horizontal="center" wrapText="1"/>
    </xf>
    <xf numFmtId="2" fontId="17" fillId="28" borderId="10" xfId="0" applyNumberFormat="1" applyFont="1" applyFill="1" applyBorder="1" applyAlignment="1">
      <alignment horizontal="center" wrapText="1"/>
    </xf>
    <xf numFmtId="2" fontId="17" fillId="28" borderId="83" xfId="0" applyNumberFormat="1" applyFont="1" applyFill="1" applyBorder="1" applyAlignment="1">
      <alignment horizontal="center" wrapText="1"/>
    </xf>
    <xf numFmtId="2" fontId="22" fillId="28" borderId="31" xfId="0" applyNumberFormat="1" applyFont="1" applyFill="1" applyBorder="1" applyAlignment="1">
      <alignment horizontal="center" wrapText="1"/>
    </xf>
    <xf numFmtId="2" fontId="22" fillId="28" borderId="19" xfId="0" applyNumberFormat="1" applyFont="1" applyFill="1" applyBorder="1" applyAlignment="1">
      <alignment horizontal="center" wrapText="1"/>
    </xf>
    <xf numFmtId="2" fontId="22" fillId="28" borderId="18" xfId="0" applyNumberFormat="1" applyFont="1" applyFill="1" applyBorder="1" applyAlignment="1">
      <alignment horizontal="center" wrapText="1"/>
    </xf>
    <xf numFmtId="164" fontId="22" fillId="28" borderId="19" xfId="0" applyNumberFormat="1" applyFont="1" applyFill="1" applyBorder="1" applyAlignment="1">
      <alignment horizontal="center" wrapText="1"/>
    </xf>
    <xf numFmtId="164" fontId="22" fillId="28" borderId="18" xfId="0" applyNumberFormat="1" applyFont="1" applyFill="1" applyBorder="1" applyAlignment="1">
      <alignment horizontal="center" wrapText="1"/>
    </xf>
    <xf numFmtId="2" fontId="22" fillId="28" borderId="22" xfId="0" applyNumberFormat="1" applyFont="1" applyFill="1" applyBorder="1" applyAlignment="1">
      <alignment horizontal="center" wrapText="1"/>
    </xf>
    <xf numFmtId="0" fontId="92" fillId="0" borderId="0" xfId="53" applyFont="1" applyFill="1" applyBorder="1" applyAlignment="1">
      <alignment horizontal="center" vertical="center"/>
    </xf>
    <xf numFmtId="0" fontId="92" fillId="0" borderId="30" xfId="53" applyFont="1" applyFill="1" applyBorder="1" applyAlignment="1">
      <alignment horizontal="center" vertical="center"/>
    </xf>
    <xf numFmtId="0" fontId="92" fillId="0" borderId="12" xfId="53" applyFont="1" applyFill="1" applyBorder="1" applyAlignment="1">
      <alignment horizontal="center" vertical="center"/>
    </xf>
    <xf numFmtId="0" fontId="92" fillId="0" borderId="16" xfId="53" applyFont="1" applyFill="1" applyBorder="1" applyAlignment="1">
      <alignment horizontal="center" vertical="center"/>
    </xf>
    <xf numFmtId="0" fontId="92" fillId="0" borderId="0" xfId="53" applyFont="1" applyFill="1" applyBorder="1"/>
    <xf numFmtId="0" fontId="16" fillId="0" borderId="0" xfId="0" applyFont="1"/>
    <xf numFmtId="2" fontId="17" fillId="28" borderId="68" xfId="0" applyNumberFormat="1" applyFont="1" applyFill="1" applyBorder="1" applyAlignment="1">
      <alignment horizontal="center" wrapText="1"/>
    </xf>
    <xf numFmtId="2" fontId="17" fillId="28" borderId="18" xfId="0" applyNumberFormat="1" applyFont="1" applyFill="1" applyBorder="1" applyAlignment="1">
      <alignment horizontal="center" wrapText="1"/>
    </xf>
    <xf numFmtId="164" fontId="17" fillId="28" borderId="19" xfId="0" applyNumberFormat="1" applyFont="1" applyFill="1" applyBorder="1" applyAlignment="1">
      <alignment horizontal="center" wrapText="1"/>
    </xf>
    <xf numFmtId="164" fontId="17" fillId="28" borderId="18" xfId="0" applyNumberFormat="1" applyFont="1" applyFill="1" applyBorder="1" applyAlignment="1">
      <alignment horizontal="center" wrapText="1"/>
    </xf>
    <xf numFmtId="1" fontId="22" fillId="66" borderId="15" xfId="53" applyNumberFormat="1" applyFont="1" applyFill="1" applyBorder="1" applyAlignment="1">
      <alignment horizontal="center" vertical="center"/>
    </xf>
    <xf numFmtId="2" fontId="25" fillId="28" borderId="37" xfId="28" applyNumberFormat="1" applyFont="1" applyFill="1" applyBorder="1" applyAlignment="1">
      <alignment horizontal="center" vertical="center"/>
    </xf>
    <xf numFmtId="2" fontId="24" fillId="0" borderId="76" xfId="0" applyNumberFormat="1" applyFont="1" applyFill="1" applyBorder="1" applyAlignment="1">
      <alignment horizontal="right" wrapText="1"/>
    </xf>
    <xf numFmtId="2" fontId="24" fillId="0" borderId="26" xfId="0" applyNumberFormat="1" applyFont="1" applyFill="1" applyBorder="1" applyAlignment="1">
      <alignment horizontal="right" wrapText="1"/>
    </xf>
    <xf numFmtId="2" fontId="24" fillId="0" borderId="77" xfId="0" applyNumberFormat="1" applyFont="1" applyFill="1" applyBorder="1" applyAlignment="1">
      <alignment horizontal="center" wrapText="1"/>
    </xf>
    <xf numFmtId="2" fontId="24" fillId="0" borderId="82" xfId="0" applyNumberFormat="1" applyFont="1" applyFill="1" applyBorder="1" applyAlignment="1">
      <alignment horizontal="right" wrapText="1"/>
    </xf>
    <xf numFmtId="2" fontId="24" fillId="0" borderId="30" xfId="0" applyNumberFormat="1" applyFont="1" applyFill="1" applyBorder="1" applyAlignment="1">
      <alignment horizontal="right" wrapText="1"/>
    </xf>
    <xf numFmtId="2" fontId="24" fillId="0" borderId="12" xfId="0" applyNumberFormat="1" applyFont="1" applyFill="1" applyBorder="1" applyAlignment="1">
      <alignment horizontal="right" wrapText="1"/>
    </xf>
    <xf numFmtId="2" fontId="24" fillId="0" borderId="78" xfId="0" applyNumberFormat="1" applyFont="1" applyFill="1" applyBorder="1" applyAlignment="1">
      <alignment horizontal="center" wrapText="1"/>
    </xf>
    <xf numFmtId="2" fontId="24" fillId="0" borderId="16" xfId="0" applyNumberFormat="1" applyFont="1" applyFill="1" applyBorder="1" applyAlignment="1">
      <alignment horizontal="right" wrapText="1"/>
    </xf>
    <xf numFmtId="2" fontId="24" fillId="0" borderId="37" xfId="0" applyNumberFormat="1" applyFont="1" applyFill="1" applyBorder="1" applyAlignment="1">
      <alignment horizontal="right" wrapText="1"/>
    </xf>
    <xf numFmtId="2" fontId="24" fillId="0" borderId="23" xfId="0" applyNumberFormat="1" applyFont="1" applyFill="1" applyBorder="1" applyAlignment="1">
      <alignment horizontal="right" wrapText="1"/>
    </xf>
    <xf numFmtId="2" fontId="24" fillId="0" borderId="79" xfId="0" applyNumberFormat="1" applyFont="1" applyFill="1" applyBorder="1" applyAlignment="1">
      <alignment horizontal="center" wrapText="1"/>
    </xf>
    <xf numFmtId="2" fontId="24" fillId="0" borderId="20" xfId="0" applyNumberFormat="1" applyFont="1" applyFill="1" applyBorder="1" applyAlignment="1">
      <alignment horizontal="right" wrapText="1"/>
    </xf>
    <xf numFmtId="2" fontId="25" fillId="28" borderId="34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fill" vertical="center"/>
    </xf>
    <xf numFmtId="2" fontId="24" fillId="0" borderId="76" xfId="0" applyNumberFormat="1" applyFont="1" applyFill="1" applyBorder="1" applyAlignment="1">
      <alignment horizontal="center" vertical="center"/>
    </xf>
    <xf numFmtId="0" fontId="24" fillId="0" borderId="26" xfId="28" applyFont="1" applyFill="1" applyBorder="1" applyAlignment="1">
      <alignment horizontal="center" vertical="center"/>
    </xf>
    <xf numFmtId="0" fontId="24" fillId="0" borderId="82" xfId="28" applyFont="1" applyFill="1" applyBorder="1" applyAlignment="1">
      <alignment horizontal="center" vertical="center"/>
    </xf>
    <xf numFmtId="0" fontId="24" fillId="0" borderId="29" xfId="28" applyFont="1" applyFill="1" applyBorder="1" applyAlignment="1">
      <alignment horizontal="center" vertical="center"/>
    </xf>
    <xf numFmtId="0" fontId="24" fillId="0" borderId="16" xfId="28" applyFont="1" applyFill="1" applyBorder="1" applyAlignment="1">
      <alignment horizontal="center" vertical="center"/>
    </xf>
    <xf numFmtId="15" fontId="24" fillId="0" borderId="12" xfId="28" applyNumberFormat="1" applyFont="1" applyFill="1" applyBorder="1" applyAlignment="1">
      <alignment horizontal="center" vertical="center"/>
    </xf>
    <xf numFmtId="49" fontId="16" fillId="62" borderId="62" xfId="205" applyNumberFormat="1" applyFont="1" applyFill="1" applyBorder="1" applyAlignment="1" applyProtection="1">
      <alignment horizontal="left"/>
    </xf>
    <xf numFmtId="164" fontId="16" fillId="0" borderId="0" xfId="28" applyNumberFormat="1" applyFont="1" applyFill="1" applyBorder="1" applyAlignment="1">
      <alignment horizontal="center" vertical="center"/>
    </xf>
    <xf numFmtId="0" fontId="16" fillId="0" borderId="14" xfId="28" applyFont="1" applyFill="1" applyBorder="1" applyAlignment="1">
      <alignment horizontal="left"/>
    </xf>
    <xf numFmtId="0" fontId="16" fillId="0" borderId="12" xfId="28" applyFont="1" applyFill="1" applyBorder="1"/>
    <xf numFmtId="0" fontId="16" fillId="0" borderId="14" xfId="28" applyFont="1" applyFill="1" applyBorder="1" applyAlignment="1">
      <alignment horizontal="center" vertical="center"/>
    </xf>
    <xf numFmtId="0" fontId="16" fillId="0" borderId="29" xfId="28" applyFont="1" applyFill="1" applyBorder="1" applyAlignment="1">
      <alignment horizontal="center" vertical="center"/>
    </xf>
    <xf numFmtId="164" fontId="16" fillId="0" borderId="14" xfId="28" applyNumberFormat="1" applyFont="1" applyFill="1" applyBorder="1" applyAlignment="1">
      <alignment horizontal="center" vertical="center"/>
    </xf>
    <xf numFmtId="164" fontId="16" fillId="30" borderId="14" xfId="28" applyNumberFormat="1" applyFont="1" applyFill="1" applyBorder="1" applyAlignment="1">
      <alignment horizontal="center" vertical="center"/>
    </xf>
    <xf numFmtId="1" fontId="16" fillId="0" borderId="29" xfId="28" applyNumberFormat="1" applyFont="1" applyFill="1" applyBorder="1" applyAlignment="1">
      <alignment horizontal="center" vertical="center"/>
    </xf>
    <xf numFmtId="164" fontId="16" fillId="30" borderId="35" xfId="28" applyNumberFormat="1" applyFont="1" applyFill="1" applyBorder="1" applyAlignment="1">
      <alignment horizontal="center" vertical="center"/>
    </xf>
    <xf numFmtId="2" fontId="16" fillId="0" borderId="14" xfId="28" applyNumberFormat="1" applyFont="1" applyFill="1" applyBorder="1" applyAlignment="1">
      <alignment horizontal="center" vertical="center"/>
    </xf>
    <xf numFmtId="164" fontId="16" fillId="0" borderId="29" xfId="28" applyNumberFormat="1" applyFont="1" applyFill="1" applyBorder="1" applyAlignment="1">
      <alignment horizontal="center" vertical="center"/>
    </xf>
    <xf numFmtId="164" fontId="16" fillId="0" borderId="35" xfId="28" applyNumberFormat="1" applyFont="1" applyFill="1" applyBorder="1" applyAlignment="1">
      <alignment horizontal="center" vertical="center"/>
    </xf>
    <xf numFmtId="2" fontId="16" fillId="29" borderId="14" xfId="28" applyNumberFormat="1" applyFont="1" applyFill="1" applyBorder="1" applyAlignment="1">
      <alignment horizontal="center" vertical="center"/>
    </xf>
    <xf numFmtId="1" fontId="16" fillId="0" borderId="14" xfId="28" applyNumberFormat="1" applyFont="1" applyFill="1" applyBorder="1" applyAlignment="1">
      <alignment horizontal="center" vertical="center"/>
    </xf>
    <xf numFmtId="1" fontId="16" fillId="0" borderId="35" xfId="28" applyNumberFormat="1" applyFont="1" applyFill="1" applyBorder="1" applyAlignment="1">
      <alignment horizontal="center" vertical="center"/>
    </xf>
    <xf numFmtId="1" fontId="24" fillId="0" borderId="76" xfId="28" applyNumberFormat="1" applyFont="1" applyFill="1" applyBorder="1" applyAlignment="1">
      <alignment horizontal="center" vertical="center"/>
    </xf>
    <xf numFmtId="164" fontId="24" fillId="28" borderId="78" xfId="28" applyNumberFormat="1" applyFont="1" applyFill="1" applyBorder="1" applyAlignment="1">
      <alignment horizontal="center" vertical="center"/>
    </xf>
    <xf numFmtId="2" fontId="96" fillId="28" borderId="76" xfId="209" applyNumberFormat="1" applyFont="1" applyFill="1" applyBorder="1" applyAlignment="1">
      <alignment horizontal="center"/>
    </xf>
    <xf numFmtId="2" fontId="96" fillId="28" borderId="26" xfId="209" applyNumberFormat="1" applyFont="1" applyFill="1" applyBorder="1" applyAlignment="1">
      <alignment horizontal="center"/>
    </xf>
    <xf numFmtId="2" fontId="23" fillId="28" borderId="26" xfId="208" applyNumberFormat="1" applyFont="1" applyFill="1" applyBorder="1" applyAlignment="1">
      <alignment horizontal="center"/>
    </xf>
    <xf numFmtId="2" fontId="96" fillId="28" borderId="30" xfId="209" applyNumberFormat="1" applyFont="1" applyFill="1" applyBorder="1" applyAlignment="1">
      <alignment horizontal="center"/>
    </xf>
    <xf numFmtId="2" fontId="96" fillId="28" borderId="12" xfId="209" applyNumberFormat="1" applyFont="1" applyFill="1" applyBorder="1" applyAlignment="1">
      <alignment horizontal="center"/>
    </xf>
    <xf numFmtId="2" fontId="23" fillId="28" borderId="12" xfId="208" applyNumberFormat="1" applyFont="1" applyFill="1" applyBorder="1" applyAlignment="1">
      <alignment horizontal="center"/>
    </xf>
    <xf numFmtId="2" fontId="96" fillId="0" borderId="30" xfId="209" applyNumberFormat="1" applyFont="1" applyFill="1" applyBorder="1" applyAlignment="1">
      <alignment horizontal="center"/>
    </xf>
    <xf numFmtId="2" fontId="96" fillId="0" borderId="12" xfId="209" applyNumberFormat="1" applyFont="1" applyFill="1" applyBorder="1" applyAlignment="1">
      <alignment horizontal="center"/>
    </xf>
    <xf numFmtId="2" fontId="23" fillId="0" borderId="12" xfId="208" applyNumberFormat="1" applyFont="1" applyFill="1" applyBorder="1" applyAlignment="1">
      <alignment horizontal="center"/>
    </xf>
    <xf numFmtId="2" fontId="23" fillId="0" borderId="85" xfId="208" applyNumberFormat="1" applyFont="1" applyFill="1" applyBorder="1" applyAlignment="1">
      <alignment horizontal="center"/>
    </xf>
    <xf numFmtId="2" fontId="24" fillId="0" borderId="12" xfId="209" applyNumberFormat="1" applyFont="1" applyFill="1" applyBorder="1" applyAlignment="1">
      <alignment horizontal="center"/>
    </xf>
    <xf numFmtId="2" fontId="96" fillId="28" borderId="82" xfId="209" applyNumberFormat="1" applyFont="1" applyFill="1" applyBorder="1" applyAlignment="1">
      <alignment horizontal="center"/>
    </xf>
    <xf numFmtId="2" fontId="96" fillId="28" borderId="16" xfId="209" applyNumberFormat="1" applyFont="1" applyFill="1" applyBorder="1" applyAlignment="1">
      <alignment horizontal="center"/>
    </xf>
    <xf numFmtId="2" fontId="96" fillId="0" borderId="16" xfId="209" applyNumberFormat="1" applyFont="1" applyFill="1" applyBorder="1" applyAlignment="1">
      <alignment horizontal="center"/>
    </xf>
    <xf numFmtId="2" fontId="23" fillId="28" borderId="30" xfId="208" applyNumberFormat="1" applyFont="1" applyFill="1" applyBorder="1" applyAlignment="1">
      <alignment horizontal="center"/>
    </xf>
    <xf numFmtId="2" fontId="23" fillId="0" borderId="30" xfId="208" applyNumberFormat="1" applyFont="1" applyFill="1" applyBorder="1" applyAlignment="1">
      <alignment horizontal="center"/>
    </xf>
    <xf numFmtId="2" fontId="24" fillId="0" borderId="86" xfId="0" applyNumberFormat="1" applyFont="1" applyFill="1" applyBorder="1" applyAlignment="1">
      <alignment horizontal="center" vertical="center"/>
    </xf>
    <xf numFmtId="164" fontId="92" fillId="0" borderId="10" xfId="0" applyNumberFormat="1" applyFont="1" applyFill="1" applyBorder="1" applyAlignment="1">
      <alignment horizontal="center" vertical="center"/>
    </xf>
    <xf numFmtId="0" fontId="14" fillId="0" borderId="10" xfId="38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24" xfId="0" applyNumberFormat="1" applyFont="1" applyFill="1" applyBorder="1" applyAlignment="1">
      <alignment horizontal="center" vertical="center"/>
    </xf>
    <xf numFmtId="2" fontId="24" fillId="0" borderId="70" xfId="0" applyNumberFormat="1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>
      <alignment horizontal="center" vertical="center"/>
    </xf>
    <xf numFmtId="2" fontId="24" fillId="0" borderId="29" xfId="0" applyNumberFormat="1" applyFont="1" applyFill="1" applyBorder="1" applyAlignment="1">
      <alignment horizontal="center" vertical="center"/>
    </xf>
    <xf numFmtId="2" fontId="24" fillId="0" borderId="30" xfId="0" applyNumberFormat="1" applyFont="1" applyFill="1" applyBorder="1" applyAlignment="1">
      <alignment horizontal="center" vertical="center"/>
    </xf>
    <xf numFmtId="2" fontId="24" fillId="0" borderId="36" xfId="0" applyNumberFormat="1" applyFont="1" applyFill="1" applyBorder="1" applyAlignment="1">
      <alignment horizontal="center" vertical="center"/>
    </xf>
    <xf numFmtId="1" fontId="12" fillId="66" borderId="11" xfId="43" applyNumberFormat="1" applyFont="1" applyFill="1" applyBorder="1" applyAlignment="1">
      <alignment horizontal="centerContinuous" vertical="center" wrapText="1"/>
    </xf>
    <xf numFmtId="1" fontId="24" fillId="66" borderId="12" xfId="28" applyNumberFormat="1" applyFont="1" applyFill="1" applyBorder="1" applyAlignment="1">
      <alignment horizontal="center" vertical="center"/>
    </xf>
    <xf numFmtId="1" fontId="16" fillId="66" borderId="14" xfId="28" applyNumberFormat="1" applyFont="1" applyFill="1" applyBorder="1" applyAlignment="1">
      <alignment horizontal="center" vertical="center"/>
    </xf>
    <xf numFmtId="1" fontId="23" fillId="66" borderId="12" xfId="28" applyNumberFormat="1" applyFont="1" applyFill="1" applyBorder="1" applyAlignment="1">
      <alignment horizontal="center" vertical="center"/>
    </xf>
    <xf numFmtId="1" fontId="23" fillId="66" borderId="13" xfId="28" applyNumberFormat="1" applyFont="1" applyFill="1" applyBorder="1" applyAlignment="1">
      <alignment horizontal="center" vertical="center"/>
    </xf>
    <xf numFmtId="1" fontId="25" fillId="66" borderId="15" xfId="28" applyNumberFormat="1" applyFont="1" applyFill="1" applyBorder="1" applyAlignment="1">
      <alignment horizontal="center" vertical="center"/>
    </xf>
    <xf numFmtId="1" fontId="23" fillId="66" borderId="14" xfId="28" applyNumberFormat="1" applyFont="1" applyFill="1" applyBorder="1" applyAlignment="1">
      <alignment horizontal="center" vertical="center"/>
    </xf>
    <xf numFmtId="174" fontId="74" fillId="0" borderId="11" xfId="38" applyNumberFormat="1" applyFont="1" applyFill="1" applyBorder="1" applyAlignment="1">
      <alignment horizontal="center" vertical="center" wrapText="1"/>
    </xf>
    <xf numFmtId="164" fontId="12" fillId="28" borderId="11" xfId="4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9" fontId="16" fillId="0" borderId="12" xfId="56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77" fillId="0" borderId="12" xfId="211" applyNumberFormat="1" applyFont="1" applyFill="1" applyBorder="1" applyAlignment="1">
      <alignment horizontal="center"/>
    </xf>
    <xf numFmtId="0" fontId="13" fillId="0" borderId="12" xfId="57" applyFont="1" applyFill="1" applyBorder="1" applyAlignment="1">
      <alignment horizontal="center" vertical="center" wrapText="1"/>
    </xf>
    <xf numFmtId="164" fontId="13" fillId="0" borderId="12" xfId="44" applyNumberFormat="1" applyFont="1" applyFill="1" applyBorder="1" applyAlignment="1">
      <alignment horizontal="center"/>
    </xf>
    <xf numFmtId="164" fontId="13" fillId="0" borderId="12" xfId="58" applyNumberFormat="1" applyFont="1" applyFill="1" applyBorder="1" applyAlignment="1">
      <alignment horizontal="center"/>
    </xf>
    <xf numFmtId="0" fontId="13" fillId="0" borderId="12" xfId="54" applyFont="1" applyFill="1" applyBorder="1"/>
    <xf numFmtId="0" fontId="12" fillId="0" borderId="12" xfId="58" applyFont="1" applyFill="1" applyBorder="1" applyAlignment="1">
      <alignment horizontal="center"/>
    </xf>
    <xf numFmtId="166" fontId="13" fillId="0" borderId="12" xfId="57" applyNumberFormat="1" applyFont="1" applyFill="1" applyBorder="1" applyAlignment="1">
      <alignment horizontal="center"/>
    </xf>
    <xf numFmtId="2" fontId="13" fillId="0" borderId="12" xfId="44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17" fillId="0" borderId="0" xfId="59" applyFont="1" applyFill="1" applyBorder="1" applyAlignment="1">
      <alignment horizontal="left"/>
    </xf>
    <xf numFmtId="0" fontId="13" fillId="0" borderId="0" xfId="59" applyFill="1" applyBorder="1" applyAlignment="1">
      <alignment horizontal="center"/>
    </xf>
    <xf numFmtId="0" fontId="13" fillId="67" borderId="87" xfId="59" applyFill="1" applyBorder="1" applyAlignment="1">
      <alignment horizontal="left"/>
    </xf>
    <xf numFmtId="0" fontId="13" fillId="67" borderId="87" xfId="59" applyFill="1" applyBorder="1"/>
    <xf numFmtId="0" fontId="13" fillId="67" borderId="87" xfId="59" applyFill="1" applyBorder="1" applyAlignment="1">
      <alignment horizontal="center"/>
    </xf>
    <xf numFmtId="0" fontId="13" fillId="0" borderId="0" xfId="59" applyFont="1" applyFill="1" applyBorder="1" applyAlignment="1">
      <alignment horizontal="left"/>
    </xf>
    <xf numFmtId="175" fontId="13" fillId="0" borderId="0" xfId="59" applyNumberFormat="1" applyFont="1" applyFill="1" applyBorder="1" applyAlignment="1">
      <alignment horizontal="left"/>
    </xf>
    <xf numFmtId="0" fontId="13" fillId="0" borderId="0" xfId="59" applyFont="1" applyFill="1" applyBorder="1"/>
    <xf numFmtId="0" fontId="13" fillId="0" borderId="0" xfId="59" applyFont="1" applyFill="1" applyBorder="1" applyAlignment="1">
      <alignment horizontal="center"/>
    </xf>
    <xf numFmtId="0" fontId="13" fillId="0" borderId="0" xfId="59" applyFill="1" applyBorder="1" applyAlignment="1">
      <alignment horizontal="left"/>
    </xf>
    <xf numFmtId="0" fontId="104" fillId="0" borderId="0" xfId="722" applyFont="1"/>
    <xf numFmtId="2" fontId="24" fillId="66" borderId="12" xfId="28" applyNumberFormat="1" applyFont="1" applyFill="1" applyBorder="1" applyAlignment="1">
      <alignment horizontal="center" vertical="center"/>
    </xf>
    <xf numFmtId="2" fontId="24" fillId="28" borderId="14" xfId="28" applyNumberFormat="1" applyFont="1" applyFill="1" applyBorder="1" applyAlignment="1">
      <alignment horizontal="center" vertical="center"/>
    </xf>
    <xf numFmtId="2" fontId="24" fillId="66" borderId="26" xfId="28" applyNumberFormat="1" applyFont="1" applyFill="1" applyBorder="1" applyAlignment="1">
      <alignment horizontal="center" vertical="center"/>
    </xf>
    <xf numFmtId="2" fontId="24" fillId="66" borderId="14" xfId="28" applyNumberFormat="1" applyFont="1" applyFill="1" applyBorder="1" applyAlignment="1">
      <alignment horizontal="center" vertical="center"/>
    </xf>
    <xf numFmtId="0" fontId="51" fillId="0" borderId="30" xfId="28" applyFont="1" applyFill="1" applyBorder="1" applyAlignment="1">
      <alignment horizontal="left" wrapText="1"/>
    </xf>
    <xf numFmtId="0" fontId="51" fillId="28" borderId="30" xfId="28" applyFont="1" applyFill="1" applyBorder="1" applyAlignment="1">
      <alignment wrapText="1"/>
    </xf>
    <xf numFmtId="0" fontId="24" fillId="0" borderId="12" xfId="28" applyFont="1" applyFill="1" applyBorder="1" applyAlignment="1">
      <alignment horizontal="left" vertical="center"/>
    </xf>
    <xf numFmtId="0" fontId="24" fillId="0" borderId="12" xfId="28" applyFont="1" applyFill="1" applyBorder="1" applyAlignment="1">
      <alignment vertical="center"/>
    </xf>
    <xf numFmtId="164" fontId="24" fillId="31" borderId="14" xfId="28" applyNumberFormat="1" applyFont="1" applyFill="1" applyBorder="1" applyAlignment="1">
      <alignment horizontal="center" vertical="center"/>
    </xf>
    <xf numFmtId="1" fontId="24" fillId="31" borderId="30" xfId="28" applyNumberFormat="1" applyFont="1" applyFill="1" applyBorder="1" applyAlignment="1">
      <alignment horizontal="center" vertical="center"/>
    </xf>
    <xf numFmtId="2" fontId="23" fillId="0" borderId="29" xfId="54" applyNumberFormat="1" applyFont="1" applyBorder="1" applyAlignment="1">
      <alignment horizontal="center" vertical="center"/>
    </xf>
    <xf numFmtId="2" fontId="23" fillId="0" borderId="16" xfId="54" applyNumberFormat="1" applyFont="1" applyBorder="1" applyAlignment="1">
      <alignment horizontal="center" vertical="center"/>
    </xf>
    <xf numFmtId="2" fontId="23" fillId="0" borderId="18" xfId="54" applyNumberFormat="1" applyFont="1" applyBorder="1" applyAlignment="1">
      <alignment horizontal="center" vertical="center"/>
    </xf>
    <xf numFmtId="2" fontId="23" fillId="0" borderId="29" xfId="53" applyNumberFormat="1" applyFont="1" applyBorder="1" applyAlignment="1">
      <alignment horizontal="center" vertical="center"/>
    </xf>
    <xf numFmtId="2" fontId="23" fillId="0" borderId="16" xfId="53" applyNumberFormat="1" applyFont="1" applyBorder="1" applyAlignment="1">
      <alignment horizontal="center" vertical="center"/>
    </xf>
    <xf numFmtId="2" fontId="23" fillId="0" borderId="18" xfId="53" applyNumberFormat="1" applyFont="1" applyFill="1" applyBorder="1" applyAlignment="1">
      <alignment horizontal="center" vertical="center"/>
    </xf>
    <xf numFmtId="164" fontId="24" fillId="32" borderId="12" xfId="28" applyNumberFormat="1" applyFont="1" applyFill="1" applyBorder="1" applyAlignment="1">
      <alignment horizontal="center" vertical="center"/>
    </xf>
    <xf numFmtId="0" fontId="24" fillId="32" borderId="12" xfId="28" applyFont="1" applyFill="1" applyBorder="1" applyAlignment="1">
      <alignment horizontal="center" vertical="center"/>
    </xf>
    <xf numFmtId="1" fontId="24" fillId="30" borderId="16" xfId="28" applyNumberFormat="1" applyFont="1" applyFill="1" applyBorder="1" applyAlignment="1">
      <alignment horizontal="center" vertical="center"/>
    </xf>
    <xf numFmtId="1" fontId="24" fillId="30" borderId="29" xfId="28" applyNumberFormat="1" applyFont="1" applyFill="1" applyBorder="1" applyAlignment="1">
      <alignment horizontal="center" vertical="center"/>
    </xf>
    <xf numFmtId="164" fontId="24" fillId="30" borderId="35" xfId="28" applyNumberFormat="1" applyFont="1" applyFill="1" applyBorder="1" applyAlignment="1">
      <alignment horizontal="center" vertical="center"/>
    </xf>
    <xf numFmtId="164" fontId="24" fillId="30" borderId="30" xfId="28" applyNumberFormat="1" applyFont="1" applyFill="1" applyBorder="1" applyAlignment="1">
      <alignment horizontal="center" vertical="center"/>
    </xf>
    <xf numFmtId="2" fontId="24" fillId="30" borderId="14" xfId="28" applyNumberFormat="1" applyFont="1" applyFill="1" applyBorder="1" applyAlignment="1">
      <alignment horizontal="center" vertical="center"/>
    </xf>
    <xf numFmtId="2" fontId="24" fillId="29" borderId="12" xfId="28" applyNumberFormat="1" applyFont="1" applyFill="1" applyBorder="1" applyAlignment="1">
      <alignment horizontal="center" vertical="center"/>
    </xf>
    <xf numFmtId="164" fontId="24" fillId="29" borderId="35" xfId="28" applyNumberFormat="1" applyFont="1" applyFill="1" applyBorder="1" applyAlignment="1">
      <alignment horizontal="center" vertical="center"/>
    </xf>
    <xf numFmtId="1" fontId="24" fillId="29" borderId="35" xfId="28" applyNumberFormat="1" applyFont="1" applyFill="1" applyBorder="1" applyAlignment="1">
      <alignment horizontal="center" vertical="center"/>
    </xf>
    <xf numFmtId="2" fontId="24" fillId="30" borderId="78" xfId="28" applyNumberFormat="1" applyFont="1" applyFill="1" applyBorder="1" applyAlignment="1">
      <alignment horizontal="center" vertical="center"/>
    </xf>
    <xf numFmtId="0" fontId="13" fillId="0" borderId="0" xfId="43" applyFont="1" applyAlignment="1">
      <alignment horizontal="center"/>
    </xf>
    <xf numFmtId="0" fontId="105" fillId="0" borderId="0" xfId="722" applyFont="1" applyAlignment="1">
      <alignment horizontal="center"/>
    </xf>
    <xf numFmtId="0" fontId="51" fillId="0" borderId="30" xfId="28" applyFont="1" applyFill="1" applyBorder="1" applyAlignment="1"/>
    <xf numFmtId="164" fontId="24" fillId="0" borderId="25" xfId="28" applyNumberFormat="1" applyFont="1" applyFill="1" applyBorder="1" applyAlignment="1">
      <alignment horizontal="center" vertical="center"/>
    </xf>
    <xf numFmtId="164" fontId="24" fillId="0" borderId="78" xfId="28" applyNumberFormat="1" applyFont="1" applyFill="1" applyBorder="1" applyAlignment="1">
      <alignment horizontal="center" vertical="center"/>
    </xf>
    <xf numFmtId="2" fontId="77" fillId="0" borderId="12" xfId="209" applyNumberFormat="1" applyFont="1" applyFill="1" applyBorder="1" applyAlignment="1">
      <alignment horizontal="center"/>
    </xf>
    <xf numFmtId="2" fontId="97" fillId="0" borderId="12" xfId="208" applyNumberFormat="1" applyFont="1" applyFill="1" applyBorder="1" applyAlignment="1">
      <alignment horizontal="center"/>
    </xf>
    <xf numFmtId="2" fontId="77" fillId="29" borderId="12" xfId="209" applyNumberFormat="1" applyFont="1" applyFill="1" applyBorder="1" applyAlignment="1">
      <alignment horizontal="center"/>
    </xf>
    <xf numFmtId="2" fontId="77" fillId="32" borderId="12" xfId="209" applyNumberFormat="1" applyFont="1" applyFill="1" applyBorder="1" applyAlignment="1">
      <alignment horizontal="center"/>
    </xf>
    <xf numFmtId="2" fontId="77" fillId="30" borderId="12" xfId="209" applyNumberFormat="1" applyFont="1" applyFill="1" applyBorder="1" applyAlignment="1">
      <alignment horizontal="center"/>
    </xf>
    <xf numFmtId="2" fontId="97" fillId="29" borderId="12" xfId="208" applyNumberFormat="1" applyFont="1" applyFill="1" applyBorder="1" applyAlignment="1">
      <alignment horizontal="center"/>
    </xf>
    <xf numFmtId="2" fontId="24" fillId="0" borderId="16" xfId="28" applyNumberFormat="1" applyFont="1" applyFill="1" applyBorder="1" applyAlignment="1">
      <alignment horizontal="center" vertical="center"/>
    </xf>
    <xf numFmtId="2" fontId="97" fillId="30" borderId="12" xfId="208" applyNumberFormat="1" applyFont="1" applyFill="1" applyBorder="1" applyAlignment="1">
      <alignment horizontal="center"/>
    </xf>
    <xf numFmtId="2" fontId="77" fillId="0" borderId="30" xfId="209" applyNumberFormat="1" applyFont="1" applyFill="1" applyBorder="1" applyAlignment="1">
      <alignment horizontal="center"/>
    </xf>
    <xf numFmtId="2" fontId="77" fillId="30" borderId="30" xfId="209" applyNumberFormat="1" applyFont="1" applyFill="1" applyBorder="1" applyAlignment="1">
      <alignment horizontal="center"/>
    </xf>
    <xf numFmtId="2" fontId="97" fillId="0" borderId="78" xfId="208" applyNumberFormat="1" applyFont="1" applyFill="1" applyBorder="1" applyAlignment="1">
      <alignment horizontal="center"/>
    </xf>
    <xf numFmtId="2" fontId="77" fillId="0" borderId="16" xfId="209" applyNumberFormat="1" applyFont="1" applyFill="1" applyBorder="1" applyAlignment="1">
      <alignment horizontal="center"/>
    </xf>
    <xf numFmtId="2" fontId="97" fillId="0" borderId="21" xfId="208" applyNumberFormat="1" applyFont="1" applyFill="1" applyBorder="1" applyAlignment="1">
      <alignment horizontal="center"/>
    </xf>
    <xf numFmtId="2" fontId="77" fillId="30" borderId="78" xfId="209" applyNumberFormat="1" applyFont="1" applyFill="1" applyBorder="1" applyAlignment="1">
      <alignment horizontal="center"/>
    </xf>
    <xf numFmtId="2" fontId="96" fillId="31" borderId="26" xfId="209" applyNumberFormat="1" applyFont="1" applyFill="1" applyBorder="1" applyAlignment="1">
      <alignment horizontal="center"/>
    </xf>
    <xf numFmtId="2" fontId="96" fillId="32" borderId="12" xfId="209" applyNumberFormat="1" applyFont="1" applyFill="1" applyBorder="1" applyAlignment="1">
      <alignment horizontal="center"/>
    </xf>
    <xf numFmtId="2" fontId="96" fillId="32" borderId="30" xfId="209" applyNumberFormat="1" applyFont="1" applyFill="1" applyBorder="1" applyAlignment="1">
      <alignment horizontal="center"/>
    </xf>
    <xf numFmtId="2" fontId="96" fillId="31" borderId="12" xfId="209" applyNumberFormat="1" applyFont="1" applyFill="1" applyBorder="1" applyAlignment="1">
      <alignment horizontal="center"/>
    </xf>
    <xf numFmtId="2" fontId="96" fillId="30" borderId="12" xfId="209" applyNumberFormat="1" applyFont="1" applyFill="1" applyBorder="1" applyAlignment="1">
      <alignment horizontal="center"/>
    </xf>
    <xf numFmtId="2" fontId="96" fillId="31" borderId="16" xfId="209" applyNumberFormat="1" applyFont="1" applyFill="1" applyBorder="1" applyAlignment="1">
      <alignment horizontal="center"/>
    </xf>
    <xf numFmtId="2" fontId="23" fillId="32" borderId="12" xfId="208" applyNumberFormat="1" applyFont="1" applyFill="1" applyBorder="1" applyAlignment="1">
      <alignment horizontal="center"/>
    </xf>
    <xf numFmtId="2" fontId="23" fillId="30" borderId="12" xfId="208" applyNumberFormat="1" applyFont="1" applyFill="1" applyBorder="1" applyAlignment="1">
      <alignment horizontal="center"/>
    </xf>
    <xf numFmtId="2" fontId="16" fillId="0" borderId="30" xfId="53" applyNumberFormat="1" applyFont="1" applyFill="1" applyBorder="1" applyAlignment="1">
      <alignment horizontal="center" vertical="center"/>
    </xf>
    <xf numFmtId="2" fontId="16" fillId="0" borderId="16" xfId="53" applyNumberFormat="1" applyFont="1" applyFill="1" applyBorder="1" applyAlignment="1">
      <alignment horizontal="center" vertical="center"/>
    </xf>
    <xf numFmtId="2" fontId="16" fillId="0" borderId="78" xfId="53" applyNumberFormat="1" applyFont="1" applyFill="1" applyBorder="1" applyAlignment="1">
      <alignment horizontal="center" vertical="center"/>
    </xf>
    <xf numFmtId="2" fontId="16" fillId="0" borderId="21" xfId="53" applyNumberFormat="1" applyFont="1" applyFill="1" applyBorder="1" applyAlignment="1">
      <alignment horizontal="center" vertical="center"/>
    </xf>
    <xf numFmtId="2" fontId="16" fillId="0" borderId="0" xfId="38" applyNumberFormat="1" applyFont="1"/>
    <xf numFmtId="2" fontId="16" fillId="32" borderId="12" xfId="53" applyNumberFormat="1" applyFont="1" applyFill="1" applyBorder="1" applyAlignment="1">
      <alignment horizontal="center" vertical="center"/>
    </xf>
    <xf numFmtId="2" fontId="16" fillId="30" borderId="78" xfId="53" applyNumberFormat="1" applyFont="1" applyFill="1" applyBorder="1" applyAlignment="1">
      <alignment horizontal="center" vertical="center"/>
    </xf>
    <xf numFmtId="2" fontId="16" fillId="32" borderId="78" xfId="53" applyNumberFormat="1" applyFont="1" applyFill="1" applyBorder="1" applyAlignment="1">
      <alignment horizontal="center" vertical="center"/>
    </xf>
    <xf numFmtId="2" fontId="24" fillId="0" borderId="77" xfId="0" applyNumberFormat="1" applyFont="1" applyFill="1" applyBorder="1" applyAlignment="1">
      <alignment horizontal="right" wrapText="1"/>
    </xf>
    <xf numFmtId="2" fontId="24" fillId="0" borderId="78" xfId="0" applyNumberFormat="1" applyFont="1" applyFill="1" applyBorder="1" applyAlignment="1">
      <alignment horizontal="right" wrapText="1"/>
    </xf>
    <xf numFmtId="2" fontId="24" fillId="0" borderId="79" xfId="0" applyNumberFormat="1" applyFont="1" applyFill="1" applyBorder="1" applyAlignment="1">
      <alignment horizontal="right" wrapText="1"/>
    </xf>
    <xf numFmtId="2" fontId="25" fillId="28" borderId="89" xfId="0" applyNumberFormat="1" applyFont="1" applyFill="1" applyBorder="1" applyAlignment="1">
      <alignment horizontal="center" vertical="center"/>
    </xf>
    <xf numFmtId="2" fontId="24" fillId="0" borderId="77" xfId="0" applyNumberFormat="1" applyFont="1" applyFill="1" applyBorder="1" applyAlignment="1">
      <alignment horizontal="center" vertical="center"/>
    </xf>
    <xf numFmtId="2" fontId="24" fillId="0" borderId="78" xfId="0" applyNumberFormat="1" applyFont="1" applyFill="1" applyBorder="1" applyAlignment="1">
      <alignment horizontal="center" vertical="center"/>
    </xf>
    <xf numFmtId="2" fontId="24" fillId="0" borderId="88" xfId="0" applyNumberFormat="1" applyFont="1" applyFill="1" applyBorder="1" applyAlignment="1">
      <alignment horizontal="center" vertical="center"/>
    </xf>
    <xf numFmtId="2" fontId="23" fillId="28" borderId="77" xfId="208" applyNumberFormat="1" applyFont="1" applyFill="1" applyBorder="1" applyAlignment="1">
      <alignment horizontal="center"/>
    </xf>
    <xf numFmtId="2" fontId="23" fillId="28" borderId="78" xfId="208" applyNumberFormat="1" applyFont="1" applyFill="1" applyBorder="1" applyAlignment="1">
      <alignment horizontal="center"/>
    </xf>
    <xf numFmtId="2" fontId="23" fillId="0" borderId="78" xfId="208" applyNumberFormat="1" applyFont="1" applyFill="1" applyBorder="1" applyAlignment="1">
      <alignment horizontal="center"/>
    </xf>
    <xf numFmtId="2" fontId="23" fillId="32" borderId="78" xfId="208" applyNumberFormat="1" applyFont="1" applyFill="1" applyBorder="1" applyAlignment="1">
      <alignment horizontal="center"/>
    </xf>
    <xf numFmtId="0" fontId="92" fillId="0" borderId="78" xfId="53" applyFont="1" applyFill="1" applyBorder="1" applyAlignment="1">
      <alignment horizontal="center" vertical="center"/>
    </xf>
    <xf numFmtId="2" fontId="96" fillId="0" borderId="76" xfId="209" applyNumberFormat="1" applyFont="1" applyFill="1" applyBorder="1" applyAlignment="1">
      <alignment horizontal="center"/>
    </xf>
    <xf numFmtId="2" fontId="96" fillId="0" borderId="26" xfId="209" applyNumberFormat="1" applyFont="1" applyFill="1" applyBorder="1" applyAlignment="1">
      <alignment horizontal="center"/>
    </xf>
    <xf numFmtId="2" fontId="23" fillId="0" borderId="26" xfId="208" applyNumberFormat="1" applyFont="1" applyFill="1" applyBorder="1" applyAlignment="1">
      <alignment horizontal="center"/>
    </xf>
    <xf numFmtId="2" fontId="23" fillId="0" borderId="84" xfId="208" applyNumberFormat="1" applyFont="1" applyFill="1" applyBorder="1" applyAlignment="1">
      <alignment horizontal="center"/>
    </xf>
    <xf numFmtId="2" fontId="96" fillId="0" borderId="33" xfId="209" applyNumberFormat="1" applyFont="1" applyFill="1" applyBorder="1" applyAlignment="1">
      <alignment horizontal="center"/>
    </xf>
    <xf numFmtId="2" fontId="96" fillId="0" borderId="13" xfId="209" applyNumberFormat="1" applyFont="1" applyFill="1" applyBorder="1" applyAlignment="1">
      <alignment horizontal="center"/>
    </xf>
    <xf numFmtId="2" fontId="96" fillId="32" borderId="13" xfId="209" applyNumberFormat="1" applyFont="1" applyFill="1" applyBorder="1" applyAlignment="1">
      <alignment horizontal="center"/>
    </xf>
    <xf numFmtId="2" fontId="23" fillId="0" borderId="13" xfId="208" applyNumberFormat="1" applyFont="1" applyFill="1" applyBorder="1" applyAlignment="1">
      <alignment horizontal="center"/>
    </xf>
    <xf numFmtId="2" fontId="23" fillId="29" borderId="13" xfId="208" applyNumberFormat="1" applyFont="1" applyFill="1" applyBorder="1" applyAlignment="1">
      <alignment horizontal="center"/>
    </xf>
    <xf numFmtId="2" fontId="23" fillId="0" borderId="90" xfId="208" applyNumberFormat="1" applyFont="1" applyFill="1" applyBorder="1" applyAlignment="1">
      <alignment horizontal="center"/>
    </xf>
    <xf numFmtId="2" fontId="96" fillId="0" borderId="36" xfId="209" applyNumberFormat="1" applyFont="1" applyFill="1" applyBorder="1" applyAlignment="1">
      <alignment horizontal="center"/>
    </xf>
    <xf numFmtId="2" fontId="96" fillId="0" borderId="24" xfId="209" applyNumberFormat="1" applyFont="1" applyFill="1" applyBorder="1" applyAlignment="1">
      <alignment horizontal="center"/>
    </xf>
    <xf numFmtId="2" fontId="23" fillId="0" borderId="24" xfId="208" applyNumberFormat="1" applyFont="1" applyFill="1" applyBorder="1" applyAlignment="1">
      <alignment horizontal="center"/>
    </xf>
    <xf numFmtId="2" fontId="23" fillId="0" borderId="91" xfId="208" applyNumberFormat="1" applyFont="1" applyFill="1" applyBorder="1" applyAlignment="1">
      <alignment horizontal="center"/>
    </xf>
    <xf numFmtId="2" fontId="96" fillId="28" borderId="36" xfId="209" applyNumberFormat="1" applyFont="1" applyFill="1" applyBorder="1" applyAlignment="1">
      <alignment horizontal="center"/>
    </xf>
    <xf numFmtId="2" fontId="96" fillId="28" borderId="24" xfId="209" applyNumberFormat="1" applyFont="1" applyFill="1" applyBorder="1" applyAlignment="1">
      <alignment horizontal="center"/>
    </xf>
    <xf numFmtId="2" fontId="96" fillId="28" borderId="18" xfId="209" applyNumberFormat="1" applyFont="1" applyFill="1" applyBorder="1" applyAlignment="1">
      <alignment horizontal="center"/>
    </xf>
    <xf numFmtId="2" fontId="96" fillId="31" borderId="24" xfId="209" applyNumberFormat="1" applyFont="1" applyFill="1" applyBorder="1" applyAlignment="1">
      <alignment horizontal="center"/>
    </xf>
    <xf numFmtId="2" fontId="23" fillId="28" borderId="36" xfId="208" applyNumberFormat="1" applyFont="1" applyFill="1" applyBorder="1" applyAlignment="1">
      <alignment horizontal="center"/>
    </xf>
    <xf numFmtId="2" fontId="23" fillId="28" borderId="24" xfId="208" applyNumberFormat="1" applyFont="1" applyFill="1" applyBorder="1" applyAlignment="1">
      <alignment horizontal="center"/>
    </xf>
    <xf numFmtId="2" fontId="25" fillId="28" borderId="92" xfId="28" applyNumberFormat="1" applyFont="1" applyFill="1" applyBorder="1" applyAlignment="1">
      <alignment horizontal="center" vertical="center"/>
    </xf>
    <xf numFmtId="2" fontId="24" fillId="0" borderId="93" xfId="0" applyNumberFormat="1" applyFont="1" applyFill="1" applyBorder="1" applyAlignment="1">
      <alignment horizontal="center" vertical="center"/>
    </xf>
    <xf numFmtId="164" fontId="92" fillId="0" borderId="20" xfId="0" applyNumberFormat="1" applyFont="1" applyFill="1" applyBorder="1" applyAlignment="1">
      <alignment horizontal="center" vertical="center"/>
    </xf>
    <xf numFmtId="164" fontId="92" fillId="0" borderId="11" xfId="0" applyNumberFormat="1" applyFont="1" applyFill="1" applyBorder="1" applyAlignment="1">
      <alignment horizontal="center" vertical="center"/>
    </xf>
    <xf numFmtId="2" fontId="96" fillId="29" borderId="12" xfId="209" applyNumberFormat="1" applyFont="1" applyFill="1" applyBorder="1" applyAlignment="1">
      <alignment horizontal="center"/>
    </xf>
    <xf numFmtId="2" fontId="23" fillId="29" borderId="12" xfId="208" applyNumberFormat="1" applyFont="1" applyFill="1" applyBorder="1" applyAlignment="1">
      <alignment horizontal="center"/>
    </xf>
    <xf numFmtId="0" fontId="13" fillId="0" borderId="12" xfId="28" applyFont="1" applyFill="1" applyBorder="1"/>
    <xf numFmtId="164" fontId="24" fillId="29" borderId="29" xfId="28" applyNumberFormat="1" applyFont="1" applyFill="1" applyBorder="1" applyAlignment="1">
      <alignment horizontal="center" vertical="center"/>
    </xf>
    <xf numFmtId="1" fontId="24" fillId="0" borderId="35" xfId="28" applyNumberFormat="1" applyFont="1" applyFill="1" applyBorder="1" applyAlignment="1">
      <alignment horizontal="center" vertical="center"/>
    </xf>
    <xf numFmtId="2" fontId="96" fillId="0" borderId="35" xfId="209" applyNumberFormat="1" applyFont="1" applyFill="1" applyBorder="1" applyAlignment="1">
      <alignment horizontal="center"/>
    </xf>
    <xf numFmtId="2" fontId="96" fillId="32" borderId="14" xfId="209" applyNumberFormat="1" applyFont="1" applyFill="1" applyBorder="1" applyAlignment="1">
      <alignment horizontal="center"/>
    </xf>
    <xf numFmtId="2" fontId="96" fillId="0" borderId="29" xfId="209" applyNumberFormat="1" applyFont="1" applyFill="1" applyBorder="1" applyAlignment="1">
      <alignment horizontal="center"/>
    </xf>
    <xf numFmtId="2" fontId="96" fillId="0" borderId="14" xfId="209" applyNumberFormat="1" applyFont="1" applyFill="1" applyBorder="1" applyAlignment="1">
      <alignment horizontal="center"/>
    </xf>
    <xf numFmtId="2" fontId="96" fillId="30" borderId="14" xfId="209" applyNumberFormat="1" applyFont="1" applyFill="1" applyBorder="1" applyAlignment="1">
      <alignment horizontal="center"/>
    </xf>
    <xf numFmtId="2" fontId="23" fillId="0" borderId="35" xfId="208" applyNumberFormat="1" applyFont="1" applyFill="1" applyBorder="1" applyAlignment="1">
      <alignment horizontal="center"/>
    </xf>
    <xf numFmtId="2" fontId="23" fillId="32" borderId="14" xfId="208" applyNumberFormat="1" applyFont="1" applyFill="1" applyBorder="1" applyAlignment="1">
      <alignment horizontal="center"/>
    </xf>
    <xf numFmtId="2" fontId="23" fillId="0" borderId="14" xfId="208" applyNumberFormat="1" applyFont="1" applyFill="1" applyBorder="1" applyAlignment="1">
      <alignment horizontal="center"/>
    </xf>
    <xf numFmtId="2" fontId="23" fillId="0" borderId="80" xfId="208" applyNumberFormat="1" applyFont="1" applyFill="1" applyBorder="1" applyAlignment="1">
      <alignment horizontal="center"/>
    </xf>
    <xf numFmtId="0" fontId="13" fillId="0" borderId="17" xfId="43" applyFont="1" applyBorder="1"/>
    <xf numFmtId="164" fontId="0" fillId="0" borderId="17" xfId="38" applyNumberFormat="1" applyFont="1" applyBorder="1"/>
    <xf numFmtId="2" fontId="96" fillId="0" borderId="82" xfId="209" applyNumberFormat="1" applyFont="1" applyFill="1" applyBorder="1" applyAlignment="1">
      <alignment horizontal="center"/>
    </xf>
    <xf numFmtId="2" fontId="23" fillId="0" borderId="76" xfId="208" applyNumberFormat="1" applyFont="1" applyFill="1" applyBorder="1" applyAlignment="1">
      <alignment horizontal="center"/>
    </xf>
    <xf numFmtId="1" fontId="24" fillId="0" borderId="82" xfId="28" applyNumberFormat="1" applyFont="1" applyFill="1" applyBorder="1" applyAlignment="1">
      <alignment horizontal="center" vertical="center"/>
    </xf>
    <xf numFmtId="2" fontId="24" fillId="0" borderId="78" xfId="28" applyNumberFormat="1" applyFont="1" applyFill="1" applyBorder="1" applyAlignment="1">
      <alignment horizontal="center" vertical="center"/>
    </xf>
    <xf numFmtId="2" fontId="23" fillId="28" borderId="76" xfId="208" applyNumberFormat="1" applyFont="1" applyFill="1" applyBorder="1" applyAlignment="1">
      <alignment horizontal="center"/>
    </xf>
    <xf numFmtId="2" fontId="23" fillId="28" borderId="88" xfId="208" applyNumberFormat="1" applyFont="1" applyFill="1" applyBorder="1" applyAlignment="1">
      <alignment horizontal="center"/>
    </xf>
    <xf numFmtId="2" fontId="96" fillId="28" borderId="35" xfId="209" applyNumberFormat="1" applyFont="1" applyFill="1" applyBorder="1" applyAlignment="1">
      <alignment horizontal="center"/>
    </xf>
    <xf numFmtId="2" fontId="96" fillId="28" borderId="14" xfId="209" applyNumberFormat="1" applyFont="1" applyFill="1" applyBorder="1" applyAlignment="1">
      <alignment horizontal="center"/>
    </xf>
    <xf numFmtId="2" fontId="96" fillId="28" borderId="29" xfId="209" applyNumberFormat="1" applyFont="1" applyFill="1" applyBorder="1" applyAlignment="1">
      <alignment horizontal="center"/>
    </xf>
    <xf numFmtId="2" fontId="23" fillId="28" borderId="35" xfId="208" applyNumberFormat="1" applyFont="1" applyFill="1" applyBorder="1" applyAlignment="1">
      <alignment horizontal="center"/>
    </xf>
    <xf numFmtId="2" fontId="23" fillId="28" borderId="14" xfId="208" applyNumberFormat="1" applyFont="1" applyFill="1" applyBorder="1" applyAlignment="1">
      <alignment horizontal="center"/>
    </xf>
    <xf numFmtId="2" fontId="23" fillId="28" borderId="80" xfId="208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4" fillId="0" borderId="0" xfId="722" applyFont="1" applyAlignment="1">
      <alignment horizontal="center"/>
    </xf>
    <xf numFmtId="2" fontId="23" fillId="29" borderId="97" xfId="208" applyNumberFormat="1" applyFont="1" applyFill="1" applyBorder="1" applyAlignment="1">
      <alignment horizontal="center"/>
    </xf>
    <xf numFmtId="2" fontId="96" fillId="0" borderId="18" xfId="209" applyNumberFormat="1" applyFont="1" applyFill="1" applyBorder="1" applyAlignment="1">
      <alignment horizontal="center"/>
    </xf>
    <xf numFmtId="2" fontId="23" fillId="29" borderId="36" xfId="208" applyNumberFormat="1" applyFont="1" applyFill="1" applyBorder="1" applyAlignment="1">
      <alignment horizontal="center"/>
    </xf>
    <xf numFmtId="2" fontId="23" fillId="31" borderId="24" xfId="208" applyNumberFormat="1" applyFont="1" applyFill="1" applyBorder="1" applyAlignment="1">
      <alignment horizontal="center"/>
    </xf>
    <xf numFmtId="0" fontId="24" fillId="0" borderId="96" xfId="28" applyFont="1" applyFill="1" applyBorder="1" applyAlignment="1">
      <alignment horizontal="left"/>
    </xf>
    <xf numFmtId="0" fontId="24" fillId="0" borderId="96" xfId="28" applyFont="1" applyFill="1" applyBorder="1" applyAlignment="1">
      <alignment horizontal="center"/>
    </xf>
    <xf numFmtId="0" fontId="24" fillId="0" borderId="73" xfId="28" applyFont="1" applyFill="1" applyBorder="1" applyAlignment="1">
      <alignment horizontal="center"/>
    </xf>
    <xf numFmtId="0" fontId="51" fillId="0" borderId="95" xfId="28" applyFont="1" applyFill="1" applyBorder="1" applyAlignment="1"/>
    <xf numFmtId="164" fontId="24" fillId="0" borderId="96" xfId="28" applyNumberFormat="1" applyFont="1" applyFill="1" applyBorder="1" applyAlignment="1">
      <alignment horizontal="center" vertical="center"/>
    </xf>
    <xf numFmtId="0" fontId="24" fillId="0" borderId="96" xfId="28" applyFont="1" applyFill="1" applyBorder="1" applyAlignment="1">
      <alignment horizontal="center" vertical="center"/>
    </xf>
    <xf numFmtId="1" fontId="24" fillId="0" borderId="73" xfId="28" applyNumberFormat="1" applyFont="1" applyFill="1" applyBorder="1" applyAlignment="1">
      <alignment horizontal="center" vertical="center"/>
    </xf>
    <xf numFmtId="164" fontId="24" fillId="0" borderId="95" xfId="28" applyNumberFormat="1" applyFont="1" applyFill="1" applyBorder="1" applyAlignment="1">
      <alignment horizontal="center" vertical="center"/>
    </xf>
    <xf numFmtId="2" fontId="24" fillId="0" borderId="96" xfId="28" applyNumberFormat="1" applyFont="1" applyFill="1" applyBorder="1" applyAlignment="1">
      <alignment horizontal="center" vertical="center"/>
    </xf>
    <xf numFmtId="164" fontId="24" fillId="0" borderId="73" xfId="28" applyNumberFormat="1" applyFont="1" applyFill="1" applyBorder="1" applyAlignment="1">
      <alignment horizontal="center" vertical="center"/>
    </xf>
    <xf numFmtId="2" fontId="24" fillId="66" borderId="96" xfId="28" applyNumberFormat="1" applyFont="1" applyFill="1" applyBorder="1" applyAlignment="1">
      <alignment horizontal="center" vertical="center"/>
    </xf>
    <xf numFmtId="1" fontId="24" fillId="0" borderId="96" xfId="28" applyNumberFormat="1" applyFont="1" applyFill="1" applyBorder="1" applyAlignment="1">
      <alignment horizontal="center" vertical="center"/>
    </xf>
    <xf numFmtId="1" fontId="24" fillId="0" borderId="95" xfId="28" applyNumberFormat="1" applyFont="1" applyFill="1" applyBorder="1" applyAlignment="1">
      <alignment horizontal="center" vertical="center"/>
    </xf>
    <xf numFmtId="2" fontId="96" fillId="0" borderId="37" xfId="209" applyNumberFormat="1" applyFont="1" applyFill="1" applyBorder="1" applyAlignment="1">
      <alignment horizontal="center"/>
    </xf>
    <xf numFmtId="2" fontId="96" fillId="0" borderId="83" xfId="209" applyNumberFormat="1" applyFont="1" applyFill="1" applyBorder="1" applyAlignment="1">
      <alignment horizontal="center"/>
    </xf>
    <xf numFmtId="2" fontId="96" fillId="0" borderId="10" xfId="209" applyNumberFormat="1" applyFont="1" applyFill="1" applyBorder="1" applyAlignment="1">
      <alignment horizontal="center"/>
    </xf>
    <xf numFmtId="2" fontId="23" fillId="0" borderId="37" xfId="208" applyNumberFormat="1" applyFont="1" applyFill="1" applyBorder="1" applyAlignment="1">
      <alignment horizontal="center"/>
    </xf>
    <xf numFmtId="2" fontId="23" fillId="0" borderId="83" xfId="208" applyNumberFormat="1" applyFont="1" applyFill="1" applyBorder="1" applyAlignment="1">
      <alignment horizontal="center"/>
    </xf>
    <xf numFmtId="2" fontId="23" fillId="0" borderId="98" xfId="208" applyNumberFormat="1" applyFont="1" applyFill="1" applyBorder="1" applyAlignment="1">
      <alignment horizontal="center"/>
    </xf>
    <xf numFmtId="0" fontId="16" fillId="0" borderId="96" xfId="28" applyFont="1" applyFill="1" applyBorder="1"/>
    <xf numFmtId="164" fontId="17" fillId="61" borderId="15" xfId="53" applyNumberFormat="1" applyFont="1" applyFill="1" applyBorder="1" applyAlignment="1">
      <alignment horizontal="center" vertical="center"/>
    </xf>
    <xf numFmtId="2" fontId="25" fillId="28" borderId="72" xfId="28" applyNumberFormat="1" applyFont="1" applyFill="1" applyBorder="1" applyAlignment="1">
      <alignment horizontal="center" vertical="center"/>
    </xf>
    <xf numFmtId="2" fontId="25" fillId="28" borderId="83" xfId="28" applyNumberFormat="1" applyFont="1" applyFill="1" applyBorder="1" applyAlignment="1">
      <alignment horizontal="center" vertical="center"/>
    </xf>
    <xf numFmtId="2" fontId="25" fillId="28" borderId="99" xfId="28" applyNumberFormat="1" applyFont="1" applyFill="1" applyBorder="1" applyAlignment="1">
      <alignment horizontal="center" vertical="center"/>
    </xf>
    <xf numFmtId="2" fontId="25" fillId="28" borderId="10" xfId="28" applyNumberFormat="1" applyFont="1" applyFill="1" applyBorder="1" applyAlignment="1">
      <alignment horizontal="center" vertical="center"/>
    </xf>
    <xf numFmtId="0" fontId="13" fillId="0" borderId="12" xfId="44" applyNumberFormat="1" applyFont="1" applyFill="1" applyBorder="1" applyAlignment="1">
      <alignment horizontal="center"/>
    </xf>
    <xf numFmtId="1" fontId="13" fillId="0" borderId="12" xfId="44" applyNumberFormat="1" applyFont="1" applyFill="1" applyBorder="1" applyAlignment="1">
      <alignment horizontal="center"/>
    </xf>
    <xf numFmtId="2" fontId="13" fillId="0" borderId="0" xfId="43" applyNumberFormat="1" applyFont="1" applyFill="1" applyBorder="1" applyAlignment="1">
      <alignment horizontal="center" vertical="center"/>
    </xf>
    <xf numFmtId="2" fontId="13" fillId="0" borderId="0" xfId="43" applyNumberFormat="1" applyFont="1" applyFill="1" applyAlignment="1">
      <alignment horizontal="center" vertical="center"/>
    </xf>
    <xf numFmtId="164" fontId="13" fillId="0" borderId="0" xfId="43" applyNumberFormat="1" applyFont="1" applyFill="1" applyAlignment="1">
      <alignment horizontal="center" vertical="center"/>
    </xf>
    <xf numFmtId="2" fontId="16" fillId="62" borderId="62" xfId="205" applyNumberFormat="1" applyFont="1" applyFill="1" applyBorder="1" applyAlignment="1" applyProtection="1">
      <alignment horizontal="center"/>
    </xf>
    <xf numFmtId="2" fontId="16" fillId="0" borderId="62" xfId="205" applyNumberFormat="1" applyFont="1" applyBorder="1" applyAlignment="1" applyProtection="1">
      <alignment horizontal="center"/>
    </xf>
    <xf numFmtId="171" fontId="17" fillId="0" borderId="0" xfId="205" applyFont="1" applyFill="1" applyAlignment="1" applyProtection="1">
      <alignment horizontal="left"/>
    </xf>
    <xf numFmtId="171" fontId="49" fillId="0" borderId="0" xfId="205" applyFont="1" applyFill="1" applyAlignment="1" applyProtection="1">
      <alignment horizontal="left"/>
    </xf>
    <xf numFmtId="171" fontId="16" fillId="0" borderId="0" xfId="205" applyFont="1" applyFill="1" applyBorder="1" applyAlignment="1">
      <alignment horizontal="center"/>
    </xf>
    <xf numFmtId="0" fontId="17" fillId="0" borderId="17" xfId="60" applyFont="1" applyFill="1" applyBorder="1" applyAlignment="1" applyProtection="1">
      <alignment vertical="center"/>
    </xf>
    <xf numFmtId="0" fontId="17" fillId="0" borderId="17" xfId="406" applyFont="1" applyFill="1" applyBorder="1" applyAlignment="1" applyProtection="1">
      <alignment vertical="center"/>
    </xf>
    <xf numFmtId="0" fontId="17" fillId="0" borderId="0" xfId="60" applyFont="1" applyFill="1" applyBorder="1" applyAlignment="1">
      <alignment horizontal="center"/>
    </xf>
    <xf numFmtId="0" fontId="3" fillId="0" borderId="0" xfId="406"/>
    <xf numFmtId="49" fontId="22" fillId="0" borderId="0" xfId="60" applyNumberFormat="1" applyFont="1" applyFill="1" applyBorder="1" applyAlignment="1" applyProtection="1">
      <alignment horizontal="center"/>
    </xf>
    <xf numFmtId="49" fontId="16" fillId="0" borderId="0" xfId="60" applyNumberFormat="1" applyFont="1" applyFill="1" applyBorder="1" applyAlignment="1" applyProtection="1">
      <alignment horizontal="center"/>
    </xf>
    <xf numFmtId="0" fontId="22" fillId="0" borderId="0" xfId="60" applyFont="1" applyAlignment="1" applyProtection="1">
      <alignment horizontal="center"/>
    </xf>
    <xf numFmtId="49" fontId="106" fillId="68" borderId="0" xfId="406" applyNumberFormat="1" applyFont="1" applyFill="1"/>
    <xf numFmtId="49" fontId="81" fillId="0" borderId="0" xfId="406" applyNumberFormat="1" applyFont="1" applyFill="1"/>
    <xf numFmtId="0" fontId="3" fillId="0" borderId="62" xfId="406" applyBorder="1"/>
    <xf numFmtId="1" fontId="22" fillId="68" borderId="15" xfId="28" applyNumberFormat="1" applyFont="1" applyFill="1" applyBorder="1" applyAlignment="1">
      <alignment horizontal="center" vertical="center"/>
    </xf>
    <xf numFmtId="1" fontId="24" fillId="68" borderId="12" xfId="28" applyNumberFormat="1" applyFont="1" applyFill="1" applyBorder="1" applyAlignment="1">
      <alignment horizontal="center" vertical="center"/>
    </xf>
    <xf numFmtId="164" fontId="24" fillId="68" borderId="11" xfId="28" applyNumberFormat="1" applyFont="1" applyFill="1" applyBorder="1" applyAlignment="1">
      <alignment horizontal="fill" vertical="center"/>
    </xf>
    <xf numFmtId="164" fontId="22" fillId="68" borderId="11" xfId="28" applyNumberFormat="1" applyFont="1" applyFill="1" applyBorder="1" applyAlignment="1">
      <alignment horizontal="fill" vertical="center" wrapText="1"/>
    </xf>
    <xf numFmtId="1" fontId="23" fillId="32" borderId="13" xfId="28" applyNumberFormat="1" applyFont="1" applyFill="1" applyBorder="1" applyAlignment="1">
      <alignment horizontal="center" vertical="center"/>
    </xf>
    <xf numFmtId="1" fontId="23" fillId="32" borderId="13" xfId="38" applyNumberFormat="1" applyFont="1" applyFill="1" applyBorder="1" applyAlignment="1">
      <alignment horizontal="center" vertical="center"/>
    </xf>
    <xf numFmtId="0" fontId="15" fillId="28" borderId="0" xfId="43" applyFont="1" applyFill="1" applyBorder="1"/>
    <xf numFmtId="0" fontId="44" fillId="28" borderId="0" xfId="43" applyFont="1" applyFill="1" applyBorder="1"/>
    <xf numFmtId="0" fontId="13" fillId="28" borderId="0" xfId="43" applyFont="1" applyFill="1" applyBorder="1"/>
    <xf numFmtId="0" fontId="44" fillId="28" borderId="31" xfId="43" applyFont="1" applyFill="1" applyBorder="1"/>
    <xf numFmtId="0" fontId="44" fillId="28" borderId="19" xfId="43" applyFont="1" applyFill="1" applyBorder="1"/>
    <xf numFmtId="2" fontId="44" fillId="28" borderId="19" xfId="43" applyNumberFormat="1" applyFont="1" applyFill="1" applyBorder="1"/>
    <xf numFmtId="1" fontId="44" fillId="28" borderId="19" xfId="43" applyNumberFormat="1" applyFont="1" applyFill="1" applyBorder="1"/>
    <xf numFmtId="1" fontId="44" fillId="28" borderId="0" xfId="43" applyNumberFormat="1" applyFont="1" applyFill="1" applyBorder="1"/>
    <xf numFmtId="0" fontId="14" fillId="28" borderId="10" xfId="43" applyFont="1" applyFill="1" applyBorder="1"/>
    <xf numFmtId="171" fontId="17" fillId="0" borderId="0" xfId="205" applyFont="1" applyBorder="1" applyAlignment="1" applyProtection="1">
      <alignment horizontal="center"/>
    </xf>
    <xf numFmtId="171" fontId="17" fillId="0" borderId="0" xfId="205" applyFont="1" applyAlignment="1" applyProtection="1">
      <alignment horizontal="center"/>
    </xf>
    <xf numFmtId="171" fontId="49" fillId="0" borderId="0" xfId="205" applyFont="1" applyAlignment="1">
      <alignment horizontal="center"/>
    </xf>
    <xf numFmtId="171" fontId="17" fillId="31" borderId="17" xfId="205" applyFont="1" applyFill="1" applyBorder="1" applyAlignment="1" applyProtection="1">
      <alignment horizontal="center"/>
    </xf>
    <xf numFmtId="171" fontId="17" fillId="31" borderId="21" xfId="205" applyFont="1" applyFill="1" applyBorder="1" applyAlignment="1" applyProtection="1">
      <alignment horizontal="center"/>
    </xf>
    <xf numFmtId="171" fontId="17" fillId="30" borderId="16" xfId="205" applyFont="1" applyFill="1" applyBorder="1" applyAlignment="1" applyProtection="1">
      <alignment horizontal="center"/>
    </xf>
    <xf numFmtId="171" fontId="17" fillId="30" borderId="17" xfId="205" applyFont="1" applyFill="1" applyBorder="1" applyAlignment="1" applyProtection="1">
      <alignment horizontal="center"/>
    </xf>
    <xf numFmtId="171" fontId="17" fillId="30" borderId="21" xfId="205" applyFont="1" applyFill="1" applyBorder="1" applyAlignment="1" applyProtection="1">
      <alignment horizontal="center"/>
    </xf>
    <xf numFmtId="171" fontId="17" fillId="0" borderId="16" xfId="205" applyFont="1" applyFill="1" applyBorder="1" applyAlignment="1" applyProtection="1">
      <alignment horizontal="center"/>
    </xf>
    <xf numFmtId="171" fontId="17" fillId="0" borderId="17" xfId="205" applyFont="1" applyFill="1" applyBorder="1" applyAlignment="1" applyProtection="1">
      <alignment horizontal="center"/>
    </xf>
    <xf numFmtId="171" fontId="17" fillId="0" borderId="21" xfId="205" applyFont="1" applyFill="1" applyBorder="1" applyAlignment="1" applyProtection="1">
      <alignment horizontal="center"/>
    </xf>
    <xf numFmtId="171" fontId="17" fillId="29" borderId="16" xfId="205" applyFont="1" applyFill="1" applyBorder="1" applyAlignment="1" applyProtection="1">
      <alignment horizontal="center"/>
    </xf>
    <xf numFmtId="171" fontId="17" fillId="29" borderId="17" xfId="205" applyFont="1" applyFill="1" applyBorder="1" applyAlignment="1" applyProtection="1">
      <alignment horizontal="center"/>
    </xf>
    <xf numFmtId="171" fontId="17" fillId="32" borderId="17" xfId="205" applyFont="1" applyFill="1" applyBorder="1" applyAlignment="1" applyProtection="1">
      <alignment horizontal="center" vertical="center"/>
    </xf>
    <xf numFmtId="0" fontId="9" fillId="0" borderId="64" xfId="206" applyBorder="1" applyAlignment="1">
      <alignment vertical="center" wrapText="1"/>
    </xf>
    <xf numFmtId="0" fontId="9" fillId="0" borderId="63" xfId="206" applyBorder="1" applyAlignment="1">
      <alignment vertical="center" wrapText="1"/>
    </xf>
    <xf numFmtId="0" fontId="9" fillId="0" borderId="68" xfId="206" applyBorder="1" applyAlignment="1">
      <alignment vertical="center" wrapText="1"/>
    </xf>
    <xf numFmtId="0" fontId="86" fillId="0" borderId="65" xfId="206" applyFont="1" applyBorder="1" applyAlignment="1">
      <alignment horizontal="center"/>
    </xf>
    <xf numFmtId="0" fontId="86" fillId="0" borderId="66" xfId="206" applyFont="1" applyBorder="1" applyAlignment="1">
      <alignment horizontal="center"/>
    </xf>
    <xf numFmtId="0" fontId="87" fillId="0" borderId="17" xfId="206" applyFont="1" applyBorder="1" applyAlignment="1">
      <alignment horizontal="center"/>
    </xf>
    <xf numFmtId="0" fontId="87" fillId="0" borderId="21" xfId="206" applyFont="1" applyBorder="1" applyAlignment="1">
      <alignment horizontal="center"/>
    </xf>
    <xf numFmtId="0" fontId="87" fillId="0" borderId="67" xfId="206" applyFont="1" applyBorder="1" applyAlignment="1">
      <alignment horizontal="center"/>
    </xf>
    <xf numFmtId="0" fontId="87" fillId="0" borderId="16" xfId="206" applyFont="1" applyBorder="1" applyAlignment="1">
      <alignment horizontal="center"/>
    </xf>
    <xf numFmtId="1" fontId="12" fillId="28" borderId="70" xfId="43" applyNumberFormat="1" applyFont="1" applyFill="1" applyBorder="1" applyAlignment="1">
      <alignment horizontal="center" vertical="center" wrapText="1"/>
    </xf>
    <xf numFmtId="1" fontId="12" fillId="28" borderId="72" xfId="43" applyNumberFormat="1" applyFont="1" applyFill="1" applyBorder="1" applyAlignment="1">
      <alignment horizontal="center" vertical="center" wrapText="1"/>
    </xf>
    <xf numFmtId="2" fontId="17" fillId="28" borderId="25" xfId="53" applyNumberFormat="1" applyFont="1" applyFill="1" applyBorder="1" applyAlignment="1">
      <alignment horizontal="center" vertical="center" wrapText="1"/>
    </xf>
    <xf numFmtId="2" fontId="17" fillId="28" borderId="20" xfId="53" applyNumberFormat="1" applyFont="1" applyFill="1" applyBorder="1" applyAlignment="1">
      <alignment horizontal="center" vertical="center" wrapText="1"/>
    </xf>
    <xf numFmtId="2" fontId="17" fillId="28" borderId="27" xfId="0" applyNumberFormat="1" applyFont="1" applyFill="1" applyBorder="1" applyAlignment="1">
      <alignment horizontal="center" vertical="center" wrapText="1"/>
    </xf>
    <xf numFmtId="2" fontId="17" fillId="28" borderId="17" xfId="0" applyNumberFormat="1" applyFont="1" applyFill="1" applyBorder="1" applyAlignment="1">
      <alignment horizontal="center" vertical="center" wrapText="1"/>
    </xf>
    <xf numFmtId="2" fontId="17" fillId="28" borderId="67" xfId="0" applyNumberFormat="1" applyFont="1" applyFill="1" applyBorder="1" applyAlignment="1">
      <alignment horizontal="center" vertical="center" wrapText="1"/>
    </xf>
    <xf numFmtId="164" fontId="12" fillId="28" borderId="64" xfId="43" applyNumberFormat="1" applyFont="1" applyFill="1" applyBorder="1" applyAlignment="1">
      <alignment horizontal="center" vertical="center" wrapText="1"/>
    </xf>
    <xf numFmtId="164" fontId="12" fillId="28" borderId="68" xfId="43" applyNumberFormat="1" applyFont="1" applyFill="1" applyBorder="1" applyAlignment="1">
      <alignment horizontal="center" vertical="center" wrapText="1"/>
    </xf>
    <xf numFmtId="164" fontId="12" fillId="28" borderId="74" xfId="43" applyNumberFormat="1" applyFont="1" applyFill="1" applyBorder="1" applyAlignment="1">
      <alignment horizontal="center" vertical="center" wrapText="1"/>
    </xf>
    <xf numFmtId="164" fontId="12" fillId="28" borderId="10" xfId="43" applyNumberFormat="1" applyFont="1" applyFill="1" applyBorder="1" applyAlignment="1">
      <alignment horizontal="center" vertical="center" wrapText="1"/>
    </xf>
    <xf numFmtId="2" fontId="12" fillId="28" borderId="27" xfId="0" applyNumberFormat="1" applyFont="1" applyFill="1" applyBorder="1" applyAlignment="1">
      <alignment horizontal="center" vertical="center" wrapText="1"/>
    </xf>
    <xf numFmtId="2" fontId="12" fillId="28" borderId="17" xfId="0" applyNumberFormat="1" applyFont="1" applyFill="1" applyBorder="1" applyAlignment="1">
      <alignment horizontal="center" vertical="center" wrapText="1"/>
    </xf>
    <xf numFmtId="2" fontId="12" fillId="28" borderId="67" xfId="0" applyNumberFormat="1" applyFont="1" applyFill="1" applyBorder="1" applyAlignment="1">
      <alignment horizontal="center" vertical="center" wrapText="1"/>
    </xf>
    <xf numFmtId="0" fontId="50" fillId="28" borderId="27" xfId="0" applyFont="1" applyFill="1" applyBorder="1" applyAlignment="1">
      <alignment horizontal="center" vertical="center"/>
    </xf>
    <xf numFmtId="0" fontId="50" fillId="28" borderId="17" xfId="0" applyFont="1" applyFill="1" applyBorder="1" applyAlignment="1">
      <alignment horizontal="center" vertical="center"/>
    </xf>
    <xf numFmtId="0" fontId="50" fillId="28" borderId="30" xfId="0" applyFont="1" applyFill="1" applyBorder="1" applyAlignment="1">
      <alignment horizontal="center" vertical="center"/>
    </xf>
    <xf numFmtId="0" fontId="50" fillId="28" borderId="12" xfId="0" applyFont="1" applyFill="1" applyBorder="1" applyAlignment="1">
      <alignment horizontal="center" vertical="center"/>
    </xf>
    <xf numFmtId="1" fontId="22" fillId="28" borderId="16" xfId="53" applyNumberFormat="1" applyFont="1" applyFill="1" applyBorder="1" applyAlignment="1">
      <alignment horizontal="center" wrapText="1"/>
    </xf>
    <xf numFmtId="1" fontId="22" fillId="28" borderId="17" xfId="53" applyNumberFormat="1" applyFont="1" applyFill="1" applyBorder="1" applyAlignment="1">
      <alignment horizontal="center" wrapText="1"/>
    </xf>
    <xf numFmtId="0" fontId="50" fillId="28" borderId="16" xfId="0" applyFont="1" applyFill="1" applyBorder="1" applyAlignment="1">
      <alignment horizontal="center" vertical="center"/>
    </xf>
    <xf numFmtId="2" fontId="22" fillId="28" borderId="27" xfId="0" applyNumberFormat="1" applyFont="1" applyFill="1" applyBorder="1" applyAlignment="1">
      <alignment horizontal="center"/>
    </xf>
    <xf numFmtId="2" fontId="22" fillId="28" borderId="17" xfId="0" applyNumberFormat="1" applyFont="1" applyFill="1" applyBorder="1" applyAlignment="1">
      <alignment horizontal="center"/>
    </xf>
    <xf numFmtId="2" fontId="22" fillId="28" borderId="21" xfId="0" applyNumberFormat="1" applyFont="1" applyFill="1" applyBorder="1" applyAlignment="1">
      <alignment horizontal="center"/>
    </xf>
    <xf numFmtId="2" fontId="22" fillId="28" borderId="27" xfId="0" applyNumberFormat="1" applyFont="1" applyFill="1" applyBorder="1" applyAlignment="1">
      <alignment horizontal="center" vertical="center"/>
    </xf>
    <xf numFmtId="2" fontId="22" fillId="28" borderId="17" xfId="0" applyNumberFormat="1" applyFont="1" applyFill="1" applyBorder="1" applyAlignment="1">
      <alignment horizontal="center" vertical="center"/>
    </xf>
    <xf numFmtId="2" fontId="22" fillId="28" borderId="16" xfId="0" applyNumberFormat="1" applyFont="1" applyFill="1" applyBorder="1" applyAlignment="1">
      <alignment horizontal="center" vertical="center"/>
    </xf>
    <xf numFmtId="2" fontId="22" fillId="28" borderId="67" xfId="0" applyNumberFormat="1" applyFont="1" applyFill="1" applyBorder="1" applyAlignment="1">
      <alignment horizontal="center" vertical="center"/>
    </xf>
    <xf numFmtId="2" fontId="22" fillId="28" borderId="21" xfId="0" applyNumberFormat="1" applyFont="1" applyFill="1" applyBorder="1" applyAlignment="1">
      <alignment horizontal="center" vertical="center"/>
    </xf>
    <xf numFmtId="164" fontId="18" fillId="28" borderId="25" xfId="28" applyNumberFormat="1" applyFont="1" applyFill="1" applyBorder="1" applyAlignment="1">
      <alignment horizontal="center" vertical="center" wrapText="1"/>
    </xf>
    <xf numFmtId="164" fontId="18" fillId="28" borderId="20" xfId="28" applyNumberFormat="1" applyFont="1" applyFill="1" applyBorder="1" applyAlignment="1">
      <alignment horizontal="center" vertical="center" wrapText="1"/>
    </xf>
    <xf numFmtId="1" fontId="18" fillId="28" borderId="25" xfId="28" applyNumberFormat="1" applyFont="1" applyFill="1" applyBorder="1" applyAlignment="1">
      <alignment horizontal="center" vertical="center" wrapText="1"/>
    </xf>
    <xf numFmtId="1" fontId="18" fillId="28" borderId="20" xfId="28" applyNumberFormat="1" applyFont="1" applyFill="1" applyBorder="1" applyAlignment="1">
      <alignment horizontal="center" vertical="center" wrapText="1"/>
    </xf>
    <xf numFmtId="2" fontId="17" fillId="28" borderId="25" xfId="28" applyNumberFormat="1" applyFont="1" applyFill="1" applyBorder="1" applyAlignment="1">
      <alignment horizontal="center" vertical="center" wrapText="1"/>
    </xf>
    <xf numFmtId="2" fontId="17" fillId="28" borderId="20" xfId="28" applyNumberFormat="1" applyFont="1" applyFill="1" applyBorder="1" applyAlignment="1">
      <alignment horizontal="center" vertical="center" wrapText="1"/>
    </xf>
    <xf numFmtId="164" fontId="17" fillId="28" borderId="33" xfId="28" applyNumberFormat="1" applyFont="1" applyFill="1" applyBorder="1" applyAlignment="1">
      <alignment horizontal="center" vertical="center" wrapText="1"/>
    </xf>
    <xf numFmtId="164" fontId="17" fillId="28" borderId="37" xfId="28" applyNumberFormat="1" applyFont="1" applyFill="1" applyBorder="1" applyAlignment="1">
      <alignment horizontal="center" vertical="center" wrapText="1"/>
    </xf>
    <xf numFmtId="164" fontId="17" fillId="28" borderId="25" xfId="28" applyNumberFormat="1" applyFont="1" applyFill="1" applyBorder="1" applyAlignment="1">
      <alignment horizontal="center" vertical="center" wrapText="1"/>
    </xf>
    <xf numFmtId="164" fontId="17" fillId="28" borderId="20" xfId="28" applyNumberFormat="1" applyFont="1" applyFill="1" applyBorder="1" applyAlignment="1">
      <alignment horizontal="center" vertical="center" wrapText="1"/>
    </xf>
    <xf numFmtId="1" fontId="17" fillId="28" borderId="25" xfId="28" applyNumberFormat="1" applyFont="1" applyFill="1" applyBorder="1" applyAlignment="1">
      <alignment horizontal="center" vertical="center" wrapText="1"/>
    </xf>
    <xf numFmtId="1" fontId="17" fillId="28" borderId="20" xfId="28" applyNumberFormat="1" applyFont="1" applyFill="1" applyBorder="1" applyAlignment="1">
      <alignment horizontal="center" vertical="center" wrapText="1"/>
    </xf>
    <xf numFmtId="0" fontId="17" fillId="28" borderId="33" xfId="28" applyFont="1" applyFill="1" applyBorder="1" applyAlignment="1">
      <alignment horizontal="left" vertical="center" wrapText="1"/>
    </xf>
    <xf numFmtId="0" fontId="17" fillId="28" borderId="37" xfId="28" applyFont="1" applyFill="1" applyBorder="1" applyAlignment="1">
      <alignment horizontal="left" vertical="center" wrapText="1"/>
    </xf>
    <xf numFmtId="0" fontId="17" fillId="28" borderId="25" xfId="28" applyFont="1" applyFill="1" applyBorder="1" applyAlignment="1">
      <alignment horizontal="center" vertical="center"/>
    </xf>
    <xf numFmtId="0" fontId="17" fillId="28" borderId="73" xfId="28" applyFont="1" applyFill="1" applyBorder="1" applyAlignment="1">
      <alignment horizontal="center" vertical="center"/>
    </xf>
    <xf numFmtId="0" fontId="17" fillId="28" borderId="20" xfId="28" applyFont="1" applyFill="1" applyBorder="1" applyAlignment="1">
      <alignment horizontal="center" vertical="center"/>
    </xf>
    <xf numFmtId="1" fontId="17" fillId="28" borderId="38" xfId="28" applyNumberFormat="1" applyFont="1" applyFill="1" applyBorder="1" applyAlignment="1">
      <alignment horizontal="center" textRotation="90" wrapText="1"/>
    </xf>
    <xf numFmtId="1" fontId="17" fillId="28" borderId="10" xfId="28" applyNumberFormat="1" applyFont="1" applyFill="1" applyBorder="1" applyAlignment="1">
      <alignment horizontal="center" textRotation="90" wrapText="1"/>
    </xf>
    <xf numFmtId="1" fontId="17" fillId="28" borderId="25" xfId="28" applyNumberFormat="1" applyFont="1" applyFill="1" applyBorder="1" applyAlignment="1">
      <alignment horizontal="center" textRotation="90" wrapText="1"/>
    </xf>
    <xf numFmtId="1" fontId="17" fillId="28" borderId="20" xfId="28" applyNumberFormat="1" applyFont="1" applyFill="1" applyBorder="1" applyAlignment="1">
      <alignment horizontal="center" textRotation="90" wrapText="1"/>
    </xf>
    <xf numFmtId="164" fontId="12" fillId="28" borderId="11" xfId="43" applyNumberFormat="1" applyFont="1" applyFill="1" applyBorder="1" applyAlignment="1">
      <alignment horizontal="center" vertical="center" wrapText="1"/>
    </xf>
    <xf numFmtId="164" fontId="12" fillId="28" borderId="81" xfId="43" applyNumberFormat="1" applyFont="1" applyFill="1" applyBorder="1" applyAlignment="1">
      <alignment horizontal="center" vertical="center" wrapText="1"/>
    </xf>
    <xf numFmtId="0" fontId="13" fillId="28" borderId="16" xfId="0" applyFont="1" applyFill="1" applyBorder="1" applyAlignment="1">
      <alignment horizontal="center"/>
    </xf>
    <xf numFmtId="0" fontId="13" fillId="28" borderId="17" xfId="0" applyFont="1" applyFill="1" applyBorder="1" applyAlignment="1">
      <alignment horizontal="center"/>
    </xf>
    <xf numFmtId="0" fontId="13" fillId="28" borderId="67" xfId="0" applyFont="1" applyFill="1" applyBorder="1" applyAlignment="1">
      <alignment horizontal="center"/>
    </xf>
    <xf numFmtId="0" fontId="12" fillId="28" borderId="30" xfId="0" applyFont="1" applyFill="1" applyBorder="1" applyAlignment="1">
      <alignment horizontal="center" vertical="center"/>
    </xf>
    <xf numFmtId="0" fontId="12" fillId="28" borderId="12" xfId="0" applyFont="1" applyFill="1" applyBorder="1" applyAlignment="1">
      <alignment horizontal="center" vertical="center"/>
    </xf>
    <xf numFmtId="2" fontId="12" fillId="28" borderId="21" xfId="0" applyNumberFormat="1" applyFont="1" applyFill="1" applyBorder="1" applyAlignment="1">
      <alignment horizontal="center" vertical="center" wrapText="1"/>
    </xf>
    <xf numFmtId="0" fontId="12" fillId="28" borderId="16" xfId="0" applyFont="1" applyFill="1" applyBorder="1" applyAlignment="1">
      <alignment horizontal="center" vertical="center"/>
    </xf>
    <xf numFmtId="0" fontId="12" fillId="28" borderId="27" xfId="0" applyFont="1" applyFill="1" applyBorder="1" applyAlignment="1">
      <alignment horizontal="center" vertical="center"/>
    </xf>
    <xf numFmtId="0" fontId="12" fillId="28" borderId="17" xfId="0" applyFont="1" applyFill="1" applyBorder="1" applyAlignment="1">
      <alignment horizontal="center" vertical="center"/>
    </xf>
    <xf numFmtId="2" fontId="91" fillId="28" borderId="27" xfId="0" applyNumberFormat="1" applyFont="1" applyFill="1" applyBorder="1" applyAlignment="1">
      <alignment horizontal="center" vertical="center" wrapText="1"/>
    </xf>
    <xf numFmtId="2" fontId="91" fillId="28" borderId="17" xfId="0" applyNumberFormat="1" applyFont="1" applyFill="1" applyBorder="1" applyAlignment="1">
      <alignment horizontal="center" vertical="center" wrapText="1"/>
    </xf>
    <xf numFmtId="2" fontId="91" fillId="28" borderId="67" xfId="0" applyNumberFormat="1" applyFont="1" applyFill="1" applyBorder="1" applyAlignment="1">
      <alignment horizontal="center" vertical="center" wrapText="1"/>
    </xf>
    <xf numFmtId="1" fontId="14" fillId="0" borderId="31" xfId="43" applyNumberFormat="1" applyFont="1" applyBorder="1" applyAlignment="1">
      <alignment horizontal="center" vertical="center"/>
    </xf>
    <xf numFmtId="1" fontId="14" fillId="0" borderId="19" xfId="43" applyNumberFormat="1" applyFont="1" applyBorder="1" applyAlignment="1">
      <alignment horizontal="center" vertical="center"/>
    </xf>
    <xf numFmtId="1" fontId="14" fillId="0" borderId="94" xfId="43" applyNumberFormat="1" applyFont="1" applyBorder="1" applyAlignment="1">
      <alignment horizontal="center" vertical="center"/>
    </xf>
    <xf numFmtId="2" fontId="17" fillId="28" borderId="27" xfId="0" applyNumberFormat="1" applyFont="1" applyFill="1" applyBorder="1" applyAlignment="1">
      <alignment horizontal="center"/>
    </xf>
    <xf numFmtId="2" fontId="17" fillId="28" borderId="17" xfId="0" applyNumberFormat="1" applyFont="1" applyFill="1" applyBorder="1" applyAlignment="1">
      <alignment horizontal="center"/>
    </xf>
    <xf numFmtId="2" fontId="17" fillId="28" borderId="21" xfId="0" applyNumberFormat="1" applyFont="1" applyFill="1" applyBorder="1" applyAlignment="1">
      <alignment horizontal="center"/>
    </xf>
    <xf numFmtId="2" fontId="17" fillId="28" borderId="27" xfId="0" applyNumberFormat="1" applyFont="1" applyFill="1" applyBorder="1" applyAlignment="1">
      <alignment horizontal="center" vertical="center"/>
    </xf>
    <xf numFmtId="2" fontId="17" fillId="28" borderId="17" xfId="0" applyNumberFormat="1" applyFont="1" applyFill="1" applyBorder="1" applyAlignment="1">
      <alignment horizontal="center" vertical="center"/>
    </xf>
    <xf numFmtId="2" fontId="17" fillId="28" borderId="16" xfId="0" applyNumberFormat="1" applyFont="1" applyFill="1" applyBorder="1" applyAlignment="1">
      <alignment horizontal="center" vertical="center"/>
    </xf>
    <xf numFmtId="2" fontId="17" fillId="28" borderId="67" xfId="0" applyNumberFormat="1" applyFont="1" applyFill="1" applyBorder="1" applyAlignment="1">
      <alignment horizontal="center" vertical="center"/>
    </xf>
    <xf numFmtId="2" fontId="17" fillId="28" borderId="21" xfId="0" applyNumberFormat="1" applyFont="1" applyFill="1" applyBorder="1" applyAlignment="1">
      <alignment horizontal="center" vertical="center"/>
    </xf>
  </cellXfs>
  <cellStyles count="724">
    <cellStyle name="20% - Accent1" xfId="1" builtinId="30" customBuiltin="1"/>
    <cellStyle name="20% - Accent1 2" xfId="61"/>
    <cellStyle name="20% - Accent1 2 2" xfId="212"/>
    <cellStyle name="20% - Accent1 3" xfId="62"/>
    <cellStyle name="20% - Accent1 3 2" xfId="213"/>
    <cellStyle name="20% - Accent1 4" xfId="63"/>
    <cellStyle name="20% - Accent1 4 2" xfId="214"/>
    <cellStyle name="20% - Accent2" xfId="2" builtinId="34" customBuiltin="1"/>
    <cellStyle name="20% - Accent2 2" xfId="64"/>
    <cellStyle name="20% - Accent2 2 2" xfId="215"/>
    <cellStyle name="20% - Accent2 3" xfId="65"/>
    <cellStyle name="20% - Accent2 3 2" xfId="216"/>
    <cellStyle name="20% - Accent2 4" xfId="66"/>
    <cellStyle name="20% - Accent2 4 2" xfId="217"/>
    <cellStyle name="20% - Accent3" xfId="3" builtinId="38" customBuiltin="1"/>
    <cellStyle name="20% - Accent3 2" xfId="67"/>
    <cellStyle name="20% - Accent3 2 2" xfId="218"/>
    <cellStyle name="20% - Accent3 3" xfId="68"/>
    <cellStyle name="20% - Accent3 3 2" xfId="219"/>
    <cellStyle name="20% - Accent3 4" xfId="69"/>
    <cellStyle name="20% - Accent3 4 2" xfId="220"/>
    <cellStyle name="20% - Accent4" xfId="4" builtinId="42" customBuiltin="1"/>
    <cellStyle name="20% - Accent4 2" xfId="70"/>
    <cellStyle name="20% - Accent4 2 2" xfId="221"/>
    <cellStyle name="20% - Accent4 3" xfId="71"/>
    <cellStyle name="20% - Accent4 3 2" xfId="222"/>
    <cellStyle name="20% - Accent4 4" xfId="72"/>
    <cellStyle name="20% - Accent4 4 2" xfId="223"/>
    <cellStyle name="20% - Accent5" xfId="5" builtinId="46" customBuiltin="1"/>
    <cellStyle name="20% - Accent5 2" xfId="73"/>
    <cellStyle name="20% - Accent5 2 2" xfId="224"/>
    <cellStyle name="20% - Accent5 3" xfId="74"/>
    <cellStyle name="20% - Accent5 3 2" xfId="225"/>
    <cellStyle name="20% - Accent5 4" xfId="75"/>
    <cellStyle name="20% - Accent5 4 2" xfId="226"/>
    <cellStyle name="20% - Accent6" xfId="6" builtinId="50" customBuiltin="1"/>
    <cellStyle name="20% - Accent6 2" xfId="76"/>
    <cellStyle name="20% - Accent6 2 2" xfId="227"/>
    <cellStyle name="20% - Accent6 3" xfId="77"/>
    <cellStyle name="20% - Accent6 3 2" xfId="228"/>
    <cellStyle name="40% - Accent1" xfId="7" builtinId="31" customBuiltin="1"/>
    <cellStyle name="40% - Accent1 2" xfId="78"/>
    <cellStyle name="40% - Accent1 2 2" xfId="229"/>
    <cellStyle name="40% - Accent1 3" xfId="79"/>
    <cellStyle name="40% - Accent1 3 2" xfId="230"/>
    <cellStyle name="40% - Accent1 4" xfId="80"/>
    <cellStyle name="40% - Accent1 4 2" xfId="231"/>
    <cellStyle name="40% - Accent2" xfId="8" builtinId="35" customBuiltin="1"/>
    <cellStyle name="40% - Accent2 2" xfId="81"/>
    <cellStyle name="40% - Accent2 2 2" xfId="232"/>
    <cellStyle name="40% - Accent2 3" xfId="82"/>
    <cellStyle name="40% - Accent2 3 2" xfId="233"/>
    <cellStyle name="40% - Accent2 4" xfId="83"/>
    <cellStyle name="40% - Accent2 4 2" xfId="234"/>
    <cellStyle name="40% - Accent3" xfId="9" builtinId="39" customBuiltin="1"/>
    <cellStyle name="40% - Accent3 2" xfId="84"/>
    <cellStyle name="40% - Accent3 2 2" xfId="235"/>
    <cellStyle name="40% - Accent3 3" xfId="85"/>
    <cellStyle name="40% - Accent3 3 2" xfId="236"/>
    <cellStyle name="40% - Accent3 4" xfId="86"/>
    <cellStyle name="40% - Accent3 4 2" xfId="237"/>
    <cellStyle name="40% - Accent4" xfId="10" builtinId="43" customBuiltin="1"/>
    <cellStyle name="40% - Accent4 2" xfId="87"/>
    <cellStyle name="40% - Accent4 2 2" xfId="238"/>
    <cellStyle name="40% - Accent4 3" xfId="88"/>
    <cellStyle name="40% - Accent4 3 2" xfId="239"/>
    <cellStyle name="40% - Accent4 4" xfId="89"/>
    <cellStyle name="40% - Accent4 4 2" xfId="240"/>
    <cellStyle name="40% - Accent5" xfId="11" builtinId="47" customBuiltin="1"/>
    <cellStyle name="40% - Accent5 2" xfId="90"/>
    <cellStyle name="40% - Accent5 2 2" xfId="241"/>
    <cellStyle name="40% - Accent5 3" xfId="91"/>
    <cellStyle name="40% - Accent5 3 2" xfId="242"/>
    <cellStyle name="40% - Accent5 4" xfId="92"/>
    <cellStyle name="40% - Accent5 4 2" xfId="243"/>
    <cellStyle name="40% - Accent6" xfId="12" builtinId="51" customBuiltin="1"/>
    <cellStyle name="40% - Accent6 2" xfId="93"/>
    <cellStyle name="40% - Accent6 2 2" xfId="244"/>
    <cellStyle name="40% - Accent6 3" xfId="94"/>
    <cellStyle name="40% - Accent6 3 2" xfId="245"/>
    <cellStyle name="40% - Accent6 4" xfId="95"/>
    <cellStyle name="40% - Accent6 4 2" xfId="246"/>
    <cellStyle name="60% - Accent1" xfId="13" builtinId="32" customBuiltin="1"/>
    <cellStyle name="60% - Accent1 2" xfId="96"/>
    <cellStyle name="60% - Accent1 2 2" xfId="247"/>
    <cellStyle name="60% - Accent1 3" xfId="97"/>
    <cellStyle name="60% - Accent1 3 2" xfId="248"/>
    <cellStyle name="60% - Accent1 4" xfId="98"/>
    <cellStyle name="60% - Accent1 4 2" xfId="249"/>
    <cellStyle name="60% - Accent2" xfId="14" builtinId="36" customBuiltin="1"/>
    <cellStyle name="60% - Accent2 2" xfId="99"/>
    <cellStyle name="60% - Accent2 2 2" xfId="250"/>
    <cellStyle name="60% - Accent2 3" xfId="100"/>
    <cellStyle name="60% - Accent2 3 2" xfId="251"/>
    <cellStyle name="60% - Accent2 4" xfId="101"/>
    <cellStyle name="60% - Accent2 4 2" xfId="252"/>
    <cellStyle name="60% - Accent3" xfId="15" builtinId="40" customBuiltin="1"/>
    <cellStyle name="60% - Accent3 2" xfId="102"/>
    <cellStyle name="60% - Accent3 2 2" xfId="253"/>
    <cellStyle name="60% - Accent3 3" xfId="103"/>
    <cellStyle name="60% - Accent3 3 2" xfId="254"/>
    <cellStyle name="60% - Accent3 4" xfId="104"/>
    <cellStyle name="60% - Accent3 4 2" xfId="255"/>
    <cellStyle name="60% - Accent4" xfId="16" builtinId="44" customBuiltin="1"/>
    <cellStyle name="60% - Accent4 2" xfId="105"/>
    <cellStyle name="60% - Accent4 2 2" xfId="256"/>
    <cellStyle name="60% - Accent4 3" xfId="106"/>
    <cellStyle name="60% - Accent4 3 2" xfId="257"/>
    <cellStyle name="60% - Accent4 4" xfId="107"/>
    <cellStyle name="60% - Accent4 4 2" xfId="258"/>
    <cellStyle name="60% - Accent5" xfId="17" builtinId="48" customBuiltin="1"/>
    <cellStyle name="60% - Accent5 2" xfId="108"/>
    <cellStyle name="60% - Accent5 2 2" xfId="259"/>
    <cellStyle name="60% - Accent5 3" xfId="109"/>
    <cellStyle name="60% - Accent5 3 2" xfId="260"/>
    <cellStyle name="60% - Accent5 4" xfId="110"/>
    <cellStyle name="60% - Accent5 4 2" xfId="261"/>
    <cellStyle name="60% - Accent6" xfId="18" builtinId="52" customBuiltin="1"/>
    <cellStyle name="60% - Accent6 2" xfId="111"/>
    <cellStyle name="60% - Accent6 2 2" xfId="262"/>
    <cellStyle name="60% - Accent6 3" xfId="112"/>
    <cellStyle name="60% - Accent6 3 2" xfId="263"/>
    <cellStyle name="60% - Accent6 4" xfId="113"/>
    <cellStyle name="60% - Accent6 4 2" xfId="264"/>
    <cellStyle name="Accent1" xfId="19" builtinId="29" customBuiltin="1"/>
    <cellStyle name="Accent1 2" xfId="114"/>
    <cellStyle name="Accent1 2 2" xfId="265"/>
    <cellStyle name="Accent1 3" xfId="115"/>
    <cellStyle name="Accent1 3 2" xfId="266"/>
    <cellStyle name="Accent2" xfId="20" builtinId="33" customBuiltin="1"/>
    <cellStyle name="Accent2 2" xfId="116"/>
    <cellStyle name="Accent2 2 2" xfId="267"/>
    <cellStyle name="Accent3" xfId="21" builtinId="37" customBuiltin="1"/>
    <cellStyle name="Accent3 2" xfId="117"/>
    <cellStyle name="Accent3 2 2" xfId="268"/>
    <cellStyle name="Accent3 3" xfId="118"/>
    <cellStyle name="Accent3 3 2" xfId="269"/>
    <cellStyle name="Accent4" xfId="22" builtinId="41" customBuiltin="1"/>
    <cellStyle name="Accent4 2" xfId="119"/>
    <cellStyle name="Accent4 2 2" xfId="270"/>
    <cellStyle name="Accent4 3" xfId="120"/>
    <cellStyle name="Accent4 3 2" xfId="271"/>
    <cellStyle name="Accent4 4" xfId="121"/>
    <cellStyle name="Accent4 4 2" xfId="272"/>
    <cellStyle name="Accent5" xfId="23" builtinId="45" customBuiltin="1"/>
    <cellStyle name="Accent5 2" xfId="122"/>
    <cellStyle name="Accent5 2 2" xfId="273"/>
    <cellStyle name="Accent5 3" xfId="123"/>
    <cellStyle name="Accent5 3 2" xfId="274"/>
    <cellStyle name="Accent5 4" xfId="124"/>
    <cellStyle name="Accent5 4 2" xfId="275"/>
    <cellStyle name="Accent6" xfId="24" builtinId="49" customBuiltin="1"/>
    <cellStyle name="Accent6 2" xfId="125"/>
    <cellStyle name="Accent6 2 2" xfId="276"/>
    <cellStyle name="Accent6 3" xfId="126"/>
    <cellStyle name="Accent6 3 2" xfId="277"/>
    <cellStyle name="Accent6 4" xfId="127"/>
    <cellStyle name="Accent6 4 2" xfId="278"/>
    <cellStyle name="Bad" xfId="25" builtinId="27" customBuiltin="1"/>
    <cellStyle name="Bad 2" xfId="128"/>
    <cellStyle name="Bad 2 2" xfId="279"/>
    <cellStyle name="Bad 3" xfId="129"/>
    <cellStyle name="Bad 3 2" xfId="280"/>
    <cellStyle name="Bad 4" xfId="130"/>
    <cellStyle name="Bad 4 2" xfId="281"/>
    <cellStyle name="Calculation" xfId="26" builtinId="22" customBuiltin="1"/>
    <cellStyle name="Calculation 2" xfId="131"/>
    <cellStyle name="Calculation 2 2" xfId="282"/>
    <cellStyle name="Calculation 2 2 2" xfId="283"/>
    <cellStyle name="Calculation 2 2 2 2" xfId="284"/>
    <cellStyle name="Calculation 2 2 3" xfId="285"/>
    <cellStyle name="Calculation 2 2 4" xfId="286"/>
    <cellStyle name="Calculation 2 2 5" xfId="287"/>
    <cellStyle name="Calculation 2 3" xfId="288"/>
    <cellStyle name="Calculation 2 3 2" xfId="289"/>
    <cellStyle name="Calculation 2 3 3" xfId="290"/>
    <cellStyle name="Calculation 2 3 4" xfId="291"/>
    <cellStyle name="Calculation 2 4" xfId="292"/>
    <cellStyle name="Calculation 2 4 2" xfId="293"/>
    <cellStyle name="Calculation 3" xfId="132"/>
    <cellStyle name="Calculation 3 2" xfId="294"/>
    <cellStyle name="Calculation 3 2 2" xfId="295"/>
    <cellStyle name="Calculation 3 2 2 2" xfId="296"/>
    <cellStyle name="Calculation 3 2 3" xfId="297"/>
    <cellStyle name="Calculation 3 2 4" xfId="298"/>
    <cellStyle name="Calculation 3 2 5" xfId="299"/>
    <cellStyle name="Calculation 3 3" xfId="300"/>
    <cellStyle name="Calculation 3 3 2" xfId="301"/>
    <cellStyle name="Calculation 3 3 3" xfId="302"/>
    <cellStyle name="Calculation 3 3 4" xfId="303"/>
    <cellStyle name="Calculation 3 4" xfId="304"/>
    <cellStyle name="Calculation 3 4 2" xfId="305"/>
    <cellStyle name="Calculation 4" xfId="133"/>
    <cellStyle name="Calculation 4 2" xfId="306"/>
    <cellStyle name="Calculation 4 2 2" xfId="307"/>
    <cellStyle name="Calculation 4 2 2 2" xfId="308"/>
    <cellStyle name="Calculation 4 2 3" xfId="309"/>
    <cellStyle name="Calculation 4 2 4" xfId="310"/>
    <cellStyle name="Calculation 4 2 5" xfId="311"/>
    <cellStyle name="Calculation 4 3" xfId="312"/>
    <cellStyle name="Calculation 4 3 2" xfId="313"/>
    <cellStyle name="Calculation 4 3 3" xfId="314"/>
    <cellStyle name="Calculation 4 3 4" xfId="315"/>
    <cellStyle name="Calculation 4 4" xfId="316"/>
    <cellStyle name="Calculation 4 4 2" xfId="317"/>
    <cellStyle name="Calculation 5" xfId="318"/>
    <cellStyle name="Calculation 6" xfId="319"/>
    <cellStyle name="Check Cell" xfId="27" builtinId="23" customBuiltin="1"/>
    <cellStyle name="Check Cell 2" xfId="134"/>
    <cellStyle name="Check Cell 2 2" xfId="320"/>
    <cellStyle name="Check Cell 3" xfId="135"/>
    <cellStyle name="Check Cell 3 2" xfId="321"/>
    <cellStyle name="chemes]_x000a__x000a_Sci-Fi=_x000a__x000a_Nature=_x000a__x000a_robin=_x000a__x000a__x000a__x000a_[SoundScheme.Nature]_x000a__x000a_SystemAsterisk=C:\SNDSYS" xfId="136"/>
    <cellStyle name="chemes]_x000a__x000a_Sci-Fi=_x000a__x000a_Nature=_x000a__x000a_robin=_x000a__x000a__x000a__x000a_[SoundScheme.Nature]_x000a__x000a_SystemAsterisk=C:\SNDSYS 2" xfId="137"/>
    <cellStyle name="chemes]_x000a__x000a_Sci-Fi=_x000a__x000a_Nature=_x000a__x000a_robin=_x000a__x000a__x000a__x000a_[SoundScheme.Nature]_x000a__x000a_SystemAsterisk=C:\SNDSYS 2 2" xfId="322"/>
    <cellStyle name="chemes]_x000a__x000a_Sci-Fi=_x000a__x000a_Nature=_x000a__x000a_robin=_x000a__x000a__x000a__x000a_[SoundScheme.Nature]_x000a__x000a_SystemAsterisk=C:\SNDSYS 3" xfId="323"/>
    <cellStyle name="chemes]_x000a__x000a_Sci-Fi=_x000a__x000a_Nature=_x000a__x000a_robin=_x000a__x000a__x000a__x000a_[SoundScheme.Nature]_x000a__x000a_SystemAsterisk=C:\SNDSYS 4" xfId="324"/>
    <cellStyle name="chemes]_x000a__x000a_Sci-Fi=_x000a__x000a_Nature=_x000a__x000a_robin=_x000a__x000a__x000a__x000a_[SoundScheme.Nature]_x000a__x000a_SystemAsterisk=C:\SNDSYS 5" xfId="325"/>
    <cellStyle name="chemes]_x000a__x000a_Sci-Fi=_x000a__x000a_Nature=_x000a__x000a_robin=_x000a__x000a__x000a__x000a_[SoundScheme.Nature]_x000a__x000a_SystemAsterisk=C:\SNDSYS_18FAWWON_IRR Left Page" xfId="326"/>
    <cellStyle name="chemes]_x000d__x000a_Sci-Fi=_x000d__x000a_Nature=_x000d__x000a_robin=_x000d__x000a__x000d__x000a_[SoundScheme.Nature]_x000d__x000a_SystemAsterisk=C:\SNDSYS" xfId="28"/>
    <cellStyle name="chemes]_x000d__x000a_Sci-Fi=_x000d__x000a_Nature=_x000d__x000a_robin=_x000d__x000a__x000d__x000a_[SoundScheme.Nature]_x000d__x000a_SystemAsterisk=C:\SNDSYS 2" xfId="53"/>
    <cellStyle name="chemes]_x000d__x000a_Sci-Fi=_x000d__x000a_Nature=_x000d__x000a_robin=_x000d__x000a__x000d__x000a_[SoundScheme.Nature]_x000d__x000a_SystemAsterisk=C:\SNDSYS 3" xfId="203"/>
    <cellStyle name="Comma 2" xfId="56"/>
    <cellStyle name="Comma0" xfId="29"/>
    <cellStyle name="Comma0 2" xfId="138"/>
    <cellStyle name="Comma0 3" xfId="139"/>
    <cellStyle name="Comma0 4" xfId="140"/>
    <cellStyle name="Comma0 5" xfId="141"/>
    <cellStyle name="Comma0 6" xfId="327"/>
    <cellStyle name="Currency0" xfId="142"/>
    <cellStyle name="Currency0 2" xfId="143"/>
    <cellStyle name="Currency0 3" xfId="144"/>
    <cellStyle name="Currency0 4" xfId="328"/>
    <cellStyle name="Date" xfId="145"/>
    <cellStyle name="Date 2" xfId="146"/>
    <cellStyle name="Explanatory Text" xfId="30" builtinId="53" customBuiltin="1"/>
    <cellStyle name="Explanatory Text 2" xfId="147"/>
    <cellStyle name="Explanatory Text 2 2" xfId="329"/>
    <cellStyle name="Explanatory Text 3" xfId="148"/>
    <cellStyle name="Explanatory Text 3 2" xfId="330"/>
    <cellStyle name="Explanatory Text 4" xfId="149"/>
    <cellStyle name="Explanatory Text 4 2" xfId="331"/>
    <cellStyle name="Fixed" xfId="150"/>
    <cellStyle name="Fixed 2" xfId="151"/>
    <cellStyle name="Good" xfId="31" builtinId="26" customBuiltin="1"/>
    <cellStyle name="Good 2" xfId="152"/>
    <cellStyle name="Good 2 2" xfId="332"/>
    <cellStyle name="Good 3" xfId="153"/>
    <cellStyle name="Good 3 2" xfId="333"/>
    <cellStyle name="Good 4" xfId="154"/>
    <cellStyle name="Good 4 2" xfId="334"/>
    <cellStyle name="Good 5" xfId="155"/>
    <cellStyle name="Heading 1" xfId="32" builtinId="16" customBuiltin="1"/>
    <cellStyle name="Heading 1 2" xfId="156"/>
    <cellStyle name="Heading 1 2 2" xfId="335"/>
    <cellStyle name="Heading 1 3" xfId="157"/>
    <cellStyle name="Heading 1 3 2" xfId="336"/>
    <cellStyle name="Heading 2" xfId="33" builtinId="17" customBuiltin="1"/>
    <cellStyle name="Heading 2 2" xfId="158"/>
    <cellStyle name="Heading 2 2 2" xfId="337"/>
    <cellStyle name="Heading 2 3" xfId="159"/>
    <cellStyle name="Heading 2 3 2" xfId="338"/>
    <cellStyle name="Heading 2 4" xfId="160"/>
    <cellStyle name="Heading 2 4 2" xfId="339"/>
    <cellStyle name="Heading 3" xfId="34" builtinId="18" customBuiltin="1"/>
    <cellStyle name="Heading 3 2" xfId="161"/>
    <cellStyle name="Heading 3 2 2" xfId="340"/>
    <cellStyle name="Heading 3 3" xfId="162"/>
    <cellStyle name="Heading 3 3 2" xfId="341"/>
    <cellStyle name="Heading 3 4" xfId="163"/>
    <cellStyle name="Heading 3 4 2" xfId="342"/>
    <cellStyle name="Heading 4" xfId="35" builtinId="19" customBuiltin="1"/>
    <cellStyle name="Heading 4 2" xfId="164"/>
    <cellStyle name="Heading 4 2 2" xfId="343"/>
    <cellStyle name="Input" xfId="36" builtinId="20" customBuiltin="1"/>
    <cellStyle name="Input 2" xfId="165"/>
    <cellStyle name="Input 2 2" xfId="344"/>
    <cellStyle name="Input 2 2 2" xfId="345"/>
    <cellStyle name="Input 2 2 2 2" xfId="346"/>
    <cellStyle name="Input 2 2 3" xfId="347"/>
    <cellStyle name="Input 2 2 4" xfId="348"/>
    <cellStyle name="Input 2 2 5" xfId="349"/>
    <cellStyle name="Input 2 3" xfId="350"/>
    <cellStyle name="Input 2 3 2" xfId="351"/>
    <cellStyle name="Input 2 3 3" xfId="352"/>
    <cellStyle name="Input 2 3 4" xfId="353"/>
    <cellStyle name="Input 2 4" xfId="354"/>
    <cellStyle name="Input 2 4 2" xfId="355"/>
    <cellStyle name="Input 3" xfId="166"/>
    <cellStyle name="Input 3 2" xfId="356"/>
    <cellStyle name="Input 3 2 2" xfId="357"/>
    <cellStyle name="Input 3 2 2 2" xfId="358"/>
    <cellStyle name="Input 3 2 3" xfId="359"/>
    <cellStyle name="Input 3 2 4" xfId="360"/>
    <cellStyle name="Input 3 2 5" xfId="361"/>
    <cellStyle name="Input 3 3" xfId="362"/>
    <cellStyle name="Input 3 3 2" xfId="363"/>
    <cellStyle name="Input 3 3 3" xfId="364"/>
    <cellStyle name="Input 3 3 4" xfId="365"/>
    <cellStyle name="Input 3 4" xfId="366"/>
    <cellStyle name="Input 3 4 2" xfId="367"/>
    <cellStyle name="Input 4" xfId="167"/>
    <cellStyle name="Input 4 2" xfId="368"/>
    <cellStyle name="Input 4 2 2" xfId="369"/>
    <cellStyle name="Input 4 2 2 2" xfId="370"/>
    <cellStyle name="Input 4 2 3" xfId="371"/>
    <cellStyle name="Input 4 2 4" xfId="372"/>
    <cellStyle name="Input 4 2 5" xfId="373"/>
    <cellStyle name="Input 4 3" xfId="374"/>
    <cellStyle name="Input 4 3 2" xfId="375"/>
    <cellStyle name="Input 4 3 3" xfId="376"/>
    <cellStyle name="Input 4 3 4" xfId="377"/>
    <cellStyle name="Input 4 4" xfId="378"/>
    <cellStyle name="Input 4 4 2" xfId="379"/>
    <cellStyle name="Input 5" xfId="380"/>
    <cellStyle name="Input 6" xfId="381"/>
    <cellStyle name="Linked Cell" xfId="37" builtinId="24" customBuiltin="1"/>
    <cellStyle name="Linked Cell 2" xfId="168"/>
    <cellStyle name="Linked Cell 2 2" xfId="382"/>
    <cellStyle name="Linked Cell 3" xfId="169"/>
    <cellStyle name="Linked Cell 3 2" xfId="383"/>
    <cellStyle name="Linked Cell 4" xfId="170"/>
    <cellStyle name="Linked Cell 4 2" xfId="384"/>
    <cellStyle name="N1" xfId="38"/>
    <cellStyle name="N1 2" xfId="39"/>
    <cellStyle name="N1 2 2" xfId="54"/>
    <cellStyle name="N1 3" xfId="204"/>
    <cellStyle name="Neutral" xfId="40" builtinId="28" customBuiltin="1"/>
    <cellStyle name="Neutral 2" xfId="171"/>
    <cellStyle name="Neutral 2 2" xfId="385"/>
    <cellStyle name="Neutral 3" xfId="172"/>
    <cellStyle name="Neutral 3 2" xfId="386"/>
    <cellStyle name="Neutral 4" xfId="173"/>
    <cellStyle name="Neutral 4 2" xfId="387"/>
    <cellStyle name="Normal" xfId="0" builtinId="0"/>
    <cellStyle name="Normal 10" xfId="174"/>
    <cellStyle name="Normal 10 2" xfId="388"/>
    <cellStyle name="Normal 10 2 2" xfId="389"/>
    <cellStyle name="Normal 10 2 2 2" xfId="390"/>
    <cellStyle name="Normal 10 2 3" xfId="391"/>
    <cellStyle name="Normal 10 2 4" xfId="392"/>
    <cellStyle name="Normal 10 3" xfId="393"/>
    <cellStyle name="Normal 10 3 2" xfId="394"/>
    <cellStyle name="Normal 10 4" xfId="395"/>
    <cellStyle name="Normal 10 5" xfId="396"/>
    <cellStyle name="Normal 11" xfId="175"/>
    <cellStyle name="Normal 11 2" xfId="397"/>
    <cellStyle name="Normal 11 2 2" xfId="398"/>
    <cellStyle name="Normal 11 2 2 2" xfId="399"/>
    <cellStyle name="Normal 11 2 3" xfId="400"/>
    <cellStyle name="Normal 11 2 4" xfId="401"/>
    <cellStyle name="Normal 11 3" xfId="402"/>
    <cellStyle name="Normal 11 3 2" xfId="403"/>
    <cellStyle name="Normal 11 4" xfId="404"/>
    <cellStyle name="Normal 11 5" xfId="405"/>
    <cellStyle name="Normal 12" xfId="176"/>
    <cellStyle name="Normal 12 2" xfId="406"/>
    <cellStyle name="Normal 12 2 2" xfId="407"/>
    <cellStyle name="Normal 12 2 2 2" xfId="408"/>
    <cellStyle name="Normal 12 2 3" xfId="409"/>
    <cellStyle name="Normal 12 2 4" xfId="410"/>
    <cellStyle name="Normal 13" xfId="205"/>
    <cellStyle name="Normal 13 2" xfId="411"/>
    <cellStyle name="Normal 13 2 2" xfId="412"/>
    <cellStyle name="Normal 13 3" xfId="413"/>
    <cellStyle name="Normal 13 4" xfId="414"/>
    <cellStyle name="Normal 13 5" xfId="415"/>
    <cellStyle name="Normal 14" xfId="206"/>
    <cellStyle name="Normal 14 2" xfId="416"/>
    <cellStyle name="Normal 14 2 2" xfId="417"/>
    <cellStyle name="Normal 14 3" xfId="418"/>
    <cellStyle name="Normal 14 4" xfId="419"/>
    <cellStyle name="Normal 15" xfId="208"/>
    <cellStyle name="Normal 16" xfId="210"/>
    <cellStyle name="Normal 17" xfId="722"/>
    <cellStyle name="Normal 18" xfId="723"/>
    <cellStyle name="Normal 2" xfId="51"/>
    <cellStyle name="Normal 2 2" xfId="177"/>
    <cellStyle name="Normal 2 2 2" xfId="178"/>
    <cellStyle name="Normal 2 2 3" xfId="179"/>
    <cellStyle name="Normal 2 2 3 2" xfId="420"/>
    <cellStyle name="Normal 2 2 3 2 2" xfId="421"/>
    <cellStyle name="Normal 2 2 3 2 2 2" xfId="422"/>
    <cellStyle name="Normal 2 2 3 2 3" xfId="423"/>
    <cellStyle name="Normal 2 2 3 2 4" xfId="424"/>
    <cellStyle name="Normal 2 2 3 3" xfId="425"/>
    <cellStyle name="Normal 2 2 3 3 2" xfId="426"/>
    <cellStyle name="Normal 2 2 3 3 2 2" xfId="427"/>
    <cellStyle name="Normal 2 2 3 3 3" xfId="428"/>
    <cellStyle name="Normal 2 2 3 3 4" xfId="429"/>
    <cellStyle name="Normal 2 2 3 4" xfId="430"/>
    <cellStyle name="Normal 2 2 3 4 2" xfId="431"/>
    <cellStyle name="Normal 2 2 3 4 2 2" xfId="432"/>
    <cellStyle name="Normal 2 2 3 4 3" xfId="433"/>
    <cellStyle name="Normal 2 2 3 4 4" xfId="434"/>
    <cellStyle name="Normal 2 2 3 5" xfId="435"/>
    <cellStyle name="Normal 2 2 3 5 2" xfId="436"/>
    <cellStyle name="Normal 2 2 3 5 2 2" xfId="437"/>
    <cellStyle name="Normal 2 2 3 5 3" xfId="438"/>
    <cellStyle name="Normal 2 2 3 5 4" xfId="439"/>
    <cellStyle name="Normal 2 2 3 6" xfId="440"/>
    <cellStyle name="Normal 2 2 3 6 2" xfId="441"/>
    <cellStyle name="Normal 2 2 3 6 2 2" xfId="442"/>
    <cellStyle name="Normal 2 2 3 6 3" xfId="443"/>
    <cellStyle name="Normal 2 2 3 6 4" xfId="444"/>
    <cellStyle name="Normal 2 2 3 7" xfId="445"/>
    <cellStyle name="Normal 2 2 3 7 2" xfId="446"/>
    <cellStyle name="Normal 2 2 3 8" xfId="447"/>
    <cellStyle name="Normal 2 2 3 9" xfId="448"/>
    <cellStyle name="Normal 2 2 4" xfId="180"/>
    <cellStyle name="Normal 2 2 4 2" xfId="449"/>
    <cellStyle name="Normal 2 2 4 2 2" xfId="450"/>
    <cellStyle name="Normal 2 2 4 2 2 2" xfId="451"/>
    <cellStyle name="Normal 2 2 4 2 3" xfId="452"/>
    <cellStyle name="Normal 2 2 4 2 4" xfId="453"/>
    <cellStyle name="Normal 2 2 4 3" xfId="454"/>
    <cellStyle name="Normal 2 2 4 3 2" xfId="455"/>
    <cellStyle name="Normal 2 2 4 4" xfId="456"/>
    <cellStyle name="Normal 2 2 4 5" xfId="457"/>
    <cellStyle name="Normal 2 2 5" xfId="458"/>
    <cellStyle name="Normal 2 2 5 2" xfId="459"/>
    <cellStyle name="Normal 2 2 5 2 2" xfId="460"/>
    <cellStyle name="Normal 2 2 5 3" xfId="461"/>
    <cellStyle name="Normal 2 2 5 4" xfId="462"/>
    <cellStyle name="Normal 2 2 6" xfId="463"/>
    <cellStyle name="Normal 2 2 6 2" xfId="464"/>
    <cellStyle name="Normal 2 2 6 2 2" xfId="465"/>
    <cellStyle name="Normal 2 2 6 3" xfId="466"/>
    <cellStyle name="Normal 2 2 6 4" xfId="467"/>
    <cellStyle name="Normal 2 3" xfId="181"/>
    <cellStyle name="Normal 2 3 2" xfId="468"/>
    <cellStyle name="Normal 2 4" xfId="182"/>
    <cellStyle name="Normal 2 4 2" xfId="469"/>
    <cellStyle name="Normal 2 4 2 2" xfId="470"/>
    <cellStyle name="Normal 2 4 2 2 2" xfId="471"/>
    <cellStyle name="Normal 2 4 2 3" xfId="472"/>
    <cellStyle name="Normal 2 4 2 4" xfId="473"/>
    <cellStyle name="Normal 2 4 3" xfId="474"/>
    <cellStyle name="Normal 2 4 3 2" xfId="475"/>
    <cellStyle name="Normal 2 4 3 2 2" xfId="476"/>
    <cellStyle name="Normal 2 4 3 3" xfId="477"/>
    <cellStyle name="Normal 2 4 3 4" xfId="478"/>
    <cellStyle name="Normal 2 4 4" xfId="479"/>
    <cellStyle name="Normal 2 4 4 2" xfId="480"/>
    <cellStyle name="Normal 2 4 4 2 2" xfId="481"/>
    <cellStyle name="Normal 2 4 4 3" xfId="482"/>
    <cellStyle name="Normal 2 4 4 4" xfId="483"/>
    <cellStyle name="Normal 2 4 5" xfId="484"/>
    <cellStyle name="Normal 2 4 5 2" xfId="485"/>
    <cellStyle name="Normal 2 4 6" xfId="486"/>
    <cellStyle name="Normal 2 4 7" xfId="487"/>
    <cellStyle name="Normal 2 5" xfId="183"/>
    <cellStyle name="Normal 2 5 2" xfId="488"/>
    <cellStyle name="Normal 2 5 2 2" xfId="489"/>
    <cellStyle name="Normal 2 5 2 2 2" xfId="490"/>
    <cellStyle name="Normal 2 5 2 3" xfId="491"/>
    <cellStyle name="Normal 2 5 2 4" xfId="492"/>
    <cellStyle name="Normal 2 5 3" xfId="493"/>
    <cellStyle name="Normal 2 5 3 2" xfId="494"/>
    <cellStyle name="Normal 2 5 4" xfId="495"/>
    <cellStyle name="Normal 2 5 5" xfId="496"/>
    <cellStyle name="Normal 2 6" xfId="209"/>
    <cellStyle name="Normal 2 6 2" xfId="497"/>
    <cellStyle name="Normal 2 6 2 2" xfId="498"/>
    <cellStyle name="Normal 2 6 3" xfId="499"/>
    <cellStyle name="Normal 2 6 4" xfId="500"/>
    <cellStyle name="Normal 2 7" xfId="501"/>
    <cellStyle name="Normal 2 7 2" xfId="502"/>
    <cellStyle name="Normal 2 7 2 2" xfId="503"/>
    <cellStyle name="Normal 2 7 3" xfId="504"/>
    <cellStyle name="Normal 2 7 4" xfId="505"/>
    <cellStyle name="Normal 2 8" xfId="506"/>
    <cellStyle name="Normal 3" xfId="41"/>
    <cellStyle name="Normal 3 2" xfId="184"/>
    <cellStyle name="Normal 3 2 2" xfId="185"/>
    <cellStyle name="Normal 3 2 3" xfId="507"/>
    <cellStyle name="Normal 3 3" xfId="186"/>
    <cellStyle name="Normal 3 4" xfId="508"/>
    <cellStyle name="Normal 4" xfId="42"/>
    <cellStyle name="Normal 4 2" xfId="59"/>
    <cellStyle name="Normal 4 2 2" xfId="509"/>
    <cellStyle name="Normal 5" xfId="55"/>
    <cellStyle name="Normal 5 2" xfId="187"/>
    <cellStyle name="Normal 5 2 2" xfId="510"/>
    <cellStyle name="Normal 5 2 2 2" xfId="511"/>
    <cellStyle name="Normal 5 2 2 2 2" xfId="512"/>
    <cellStyle name="Normal 5 2 2 3" xfId="513"/>
    <cellStyle name="Normal 5 2 2 4" xfId="514"/>
    <cellStyle name="Normal 5 2 3" xfId="515"/>
    <cellStyle name="Normal 5 2 3 2" xfId="516"/>
    <cellStyle name="Normal 5 2 3 2 2" xfId="517"/>
    <cellStyle name="Normal 5 2 3 3" xfId="518"/>
    <cellStyle name="Normal 5 2 3 4" xfId="519"/>
    <cellStyle name="Normal 5 2 4" xfId="520"/>
    <cellStyle name="Normal 5 2 4 2" xfId="521"/>
    <cellStyle name="Normal 5 2 4 2 2" xfId="522"/>
    <cellStyle name="Normal 5 2 4 3" xfId="523"/>
    <cellStyle name="Normal 5 2 4 4" xfId="524"/>
    <cellStyle name="Normal 5 2 5" xfId="525"/>
    <cellStyle name="Normal 5 2 5 2" xfId="526"/>
    <cellStyle name="Normal 5 2 6" xfId="527"/>
    <cellStyle name="Normal 5 2 7" xfId="528"/>
    <cellStyle name="Normal 5 3" xfId="188"/>
    <cellStyle name="Normal 5 3 2" xfId="529"/>
    <cellStyle name="Normal 5 3 2 2" xfId="530"/>
    <cellStyle name="Normal 5 3 2 2 2" xfId="531"/>
    <cellStyle name="Normal 5 3 2 3" xfId="532"/>
    <cellStyle name="Normal 5 3 2 4" xfId="533"/>
    <cellStyle name="Normal 5 3 3" xfId="534"/>
    <cellStyle name="Normal 5 3 3 2" xfId="535"/>
    <cellStyle name="Normal 5 3 4" xfId="536"/>
    <cellStyle name="Normal 5 3 5" xfId="537"/>
    <cellStyle name="Normal 5 4" xfId="538"/>
    <cellStyle name="Normal 5 4 2" xfId="539"/>
    <cellStyle name="Normal 5 4 2 2" xfId="540"/>
    <cellStyle name="Normal 5 4 3" xfId="541"/>
    <cellStyle name="Normal 5 4 4" xfId="542"/>
    <cellStyle name="Normal 5 5" xfId="543"/>
    <cellStyle name="Normal 5 5 2" xfId="544"/>
    <cellStyle name="Normal 5 5 2 2" xfId="545"/>
    <cellStyle name="Normal 5 5 3" xfId="546"/>
    <cellStyle name="Normal 5 5 4" xfId="547"/>
    <cellStyle name="Normal 5 6" xfId="548"/>
    <cellStyle name="Normal 5 6 2" xfId="549"/>
    <cellStyle name="Normal 5 6 2 2" xfId="550"/>
    <cellStyle name="Normal 5 6 3" xfId="551"/>
    <cellStyle name="Normal 5 6 4" xfId="552"/>
    <cellStyle name="Normal 5 7" xfId="553"/>
    <cellStyle name="Normal 5 7 2" xfId="554"/>
    <cellStyle name="Normal 5 8" xfId="555"/>
    <cellStyle name="Normal 5 9" xfId="556"/>
    <cellStyle name="Normal 6" xfId="60"/>
    <cellStyle name="Normal 6 2" xfId="189"/>
    <cellStyle name="Normal 6 2 2" xfId="557"/>
    <cellStyle name="Normal 6 2 2 2" xfId="558"/>
    <cellStyle name="Normal 6 2 2 2 2" xfId="559"/>
    <cellStyle name="Normal 6 2 2 3" xfId="560"/>
    <cellStyle name="Normal 6 2 2 4" xfId="561"/>
    <cellStyle name="Normal 6 2 3" xfId="562"/>
    <cellStyle name="Normal 6 2 4" xfId="563"/>
    <cellStyle name="Normal 6 2 4 2" xfId="564"/>
    <cellStyle name="Normal 6 2 5" xfId="565"/>
    <cellStyle name="Normal 6 2 6" xfId="566"/>
    <cellStyle name="Normal 6 3" xfId="207"/>
    <cellStyle name="Normal 6 3 2" xfId="211"/>
    <cellStyle name="Normal 6 3 3" xfId="567"/>
    <cellStyle name="Normal 6 3 3 2" xfId="568"/>
    <cellStyle name="Normal 6 3 4" xfId="569"/>
    <cellStyle name="Normal 6 3 5" xfId="570"/>
    <cellStyle name="Normal 6 4" xfId="571"/>
    <cellStyle name="Normal 6 5" xfId="572"/>
    <cellStyle name="Normal 6 5 2" xfId="573"/>
    <cellStyle name="Normal 6 6" xfId="574"/>
    <cellStyle name="Normal 6 7" xfId="575"/>
    <cellStyle name="Normal 7" xfId="190"/>
    <cellStyle name="Normal 7 2" xfId="576"/>
    <cellStyle name="Normal 7 2 2" xfId="577"/>
    <cellStyle name="Normal 7 2 2 2" xfId="578"/>
    <cellStyle name="Normal 7 2 2 2 2" xfId="579"/>
    <cellStyle name="Normal 7 2 2 3" xfId="580"/>
    <cellStyle name="Normal 7 2 2 4" xfId="581"/>
    <cellStyle name="Normal 7 2 3" xfId="582"/>
    <cellStyle name="Normal 7 2 3 2" xfId="583"/>
    <cellStyle name="Normal 7 2 4" xfId="584"/>
    <cellStyle name="Normal 7 2 5" xfId="585"/>
    <cellStyle name="Normal 7 3" xfId="586"/>
    <cellStyle name="Normal 7 3 2" xfId="587"/>
    <cellStyle name="Normal 7 3 2 2" xfId="588"/>
    <cellStyle name="Normal 7 3 3" xfId="589"/>
    <cellStyle name="Normal 7 3 4" xfId="590"/>
    <cellStyle name="Normal 7 4" xfId="591"/>
    <cellStyle name="Normal 7 4 2" xfId="592"/>
    <cellStyle name="Normal 7 4 2 2" xfId="593"/>
    <cellStyle name="Normal 7 4 3" xfId="594"/>
    <cellStyle name="Normal 7 4 4" xfId="595"/>
    <cellStyle name="Normal 7 5" xfId="596"/>
    <cellStyle name="Normal 7 5 2" xfId="597"/>
    <cellStyle name="Normal 7 5 2 2" xfId="598"/>
    <cellStyle name="Normal 7 5 3" xfId="599"/>
    <cellStyle name="Normal 7 5 4" xfId="600"/>
    <cellStyle name="Normal 7 6" xfId="601"/>
    <cellStyle name="Normal 7 6 2" xfId="602"/>
    <cellStyle name="Normal 7 7" xfId="603"/>
    <cellStyle name="Normal 7 8" xfId="604"/>
    <cellStyle name="Normal 8" xfId="191"/>
    <cellStyle name="Normal 8 2" xfId="605"/>
    <cellStyle name="Normal 9" xfId="192"/>
    <cellStyle name="Normal 9 2" xfId="606"/>
    <cellStyle name="Normal 9 2 2" xfId="607"/>
    <cellStyle name="Normal 9 2 2 2" xfId="608"/>
    <cellStyle name="Normal 9 2 3" xfId="609"/>
    <cellStyle name="Normal 9 2 4" xfId="610"/>
    <cellStyle name="Normal 9 3" xfId="611"/>
    <cellStyle name="Normal 9 3 2" xfId="612"/>
    <cellStyle name="Normal 9 4" xfId="613"/>
    <cellStyle name="Normal 9 5" xfId="614"/>
    <cellStyle name="Normal_2010 Summary Working Copy - Western Bread Wheat" xfId="58"/>
    <cellStyle name="Normal_2010 Summary Working Copy - Western Red Winter" xfId="43"/>
    <cellStyle name="Normal_CBW08 Checks Protein &amp; Grading" xfId="44"/>
    <cellStyle name="Normal_CRW08 Checks Protein &amp; Grading" xfId="45"/>
    <cellStyle name="Normal_PARK08 Checks Protein &amp; Grading" xfId="52"/>
    <cellStyle name="Normal_WBW08 Checks Protein &amp; Grading" xfId="57"/>
    <cellStyle name="Note" xfId="46" builtinId="10" customBuiltin="1"/>
    <cellStyle name="Note 2" xfId="193"/>
    <cellStyle name="Note 2 2" xfId="615"/>
    <cellStyle name="Note 2 2 2" xfId="616"/>
    <cellStyle name="Note 2 2 2 2" xfId="617"/>
    <cellStyle name="Note 2 2 3" xfId="618"/>
    <cellStyle name="Note 2 2 4" xfId="619"/>
    <cellStyle name="Note 2 2 5" xfId="620"/>
    <cellStyle name="Note 2 3" xfId="621"/>
    <cellStyle name="Note 2 3 2" xfId="622"/>
    <cellStyle name="Note 2 3 3" xfId="623"/>
    <cellStyle name="Note 2 3 4" xfId="624"/>
    <cellStyle name="Note 2 4" xfId="625"/>
    <cellStyle name="Note 2 4 2" xfId="626"/>
    <cellStyle name="Note 3" xfId="194"/>
    <cellStyle name="Note 3 2" xfId="627"/>
    <cellStyle name="Note 3 2 2" xfId="628"/>
    <cellStyle name="Note 3 2 2 2" xfId="629"/>
    <cellStyle name="Note 3 2 3" xfId="630"/>
    <cellStyle name="Note 3 2 4" xfId="631"/>
    <cellStyle name="Note 3 2 5" xfId="632"/>
    <cellStyle name="Note 3 3" xfId="633"/>
    <cellStyle name="Note 3 3 2" xfId="634"/>
    <cellStyle name="Note 3 3 3" xfId="635"/>
    <cellStyle name="Note 3 3 4" xfId="636"/>
    <cellStyle name="Note 3 4" xfId="637"/>
    <cellStyle name="Note 3 4 2" xfId="638"/>
    <cellStyle name="Note 4" xfId="195"/>
    <cellStyle name="Note 4 2" xfId="639"/>
    <cellStyle name="Note 4 2 2" xfId="640"/>
    <cellStyle name="Note 4 2 2 2" xfId="641"/>
    <cellStyle name="Note 4 2 3" xfId="642"/>
    <cellStyle name="Note 4 2 4" xfId="643"/>
    <cellStyle name="Note 4 2 5" xfId="644"/>
    <cellStyle name="Note 4 3" xfId="645"/>
    <cellStyle name="Note 4 3 2" xfId="646"/>
    <cellStyle name="Note 4 3 3" xfId="647"/>
    <cellStyle name="Note 4 3 4" xfId="648"/>
    <cellStyle name="Note 4 4" xfId="649"/>
    <cellStyle name="Note 4 4 2" xfId="650"/>
    <cellStyle name="Note 5" xfId="651"/>
    <cellStyle name="Note 6" xfId="652"/>
    <cellStyle name="Output" xfId="47" builtinId="21" customBuiltin="1"/>
    <cellStyle name="Output 2" xfId="196"/>
    <cellStyle name="Output 2 2" xfId="653"/>
    <cellStyle name="Output 2 2 2" xfId="654"/>
    <cellStyle name="Output 2 2 2 2" xfId="655"/>
    <cellStyle name="Output 2 2 3" xfId="656"/>
    <cellStyle name="Output 2 2 4" xfId="657"/>
    <cellStyle name="Output 2 2 5" xfId="658"/>
    <cellStyle name="Output 2 3" xfId="659"/>
    <cellStyle name="Output 2 3 2" xfId="660"/>
    <cellStyle name="Output 2 3 3" xfId="661"/>
    <cellStyle name="Output 2 3 4" xfId="662"/>
    <cellStyle name="Output 2 4" xfId="663"/>
    <cellStyle name="Output 2 4 2" xfId="664"/>
    <cellStyle name="Output 3" xfId="197"/>
    <cellStyle name="Output 3 2" xfId="665"/>
    <cellStyle name="Output 3 2 2" xfId="666"/>
    <cellStyle name="Output 3 2 2 2" xfId="667"/>
    <cellStyle name="Output 3 2 3" xfId="668"/>
    <cellStyle name="Output 3 2 4" xfId="669"/>
    <cellStyle name="Output 3 2 5" xfId="670"/>
    <cellStyle name="Output 3 3" xfId="671"/>
    <cellStyle name="Output 3 3 2" xfId="672"/>
    <cellStyle name="Output 3 3 3" xfId="673"/>
    <cellStyle name="Output 3 3 4" xfId="674"/>
    <cellStyle name="Output 3 4" xfId="675"/>
    <cellStyle name="Output 3 4 2" xfId="676"/>
    <cellStyle name="Output 4" xfId="198"/>
    <cellStyle name="Output 4 2" xfId="677"/>
    <cellStyle name="Output 4 2 2" xfId="678"/>
    <cellStyle name="Output 4 2 2 2" xfId="679"/>
    <cellStyle name="Output 4 2 3" xfId="680"/>
    <cellStyle name="Output 4 2 4" xfId="681"/>
    <cellStyle name="Output 4 2 5" xfId="682"/>
    <cellStyle name="Output 4 3" xfId="683"/>
    <cellStyle name="Output 4 3 2" xfId="684"/>
    <cellStyle name="Output 4 3 3" xfId="685"/>
    <cellStyle name="Output 4 3 4" xfId="686"/>
    <cellStyle name="Output 4 4" xfId="687"/>
    <cellStyle name="Output 4 4 2" xfId="688"/>
    <cellStyle name="Output 4 5" xfId="689"/>
    <cellStyle name="Output 5" xfId="690"/>
    <cellStyle name="Output 5 2" xfId="691"/>
    <cellStyle name="Output 6" xfId="692"/>
    <cellStyle name="Output 7" xfId="693"/>
    <cellStyle name="Title" xfId="48" builtinId="15" customBuiltin="1"/>
    <cellStyle name="Title 2" xfId="199"/>
    <cellStyle name="Title 2 2" xfId="694"/>
    <cellStyle name="Total" xfId="49" builtinId="25" customBuiltin="1"/>
    <cellStyle name="Total 2" xfId="200"/>
    <cellStyle name="Total 2 2" xfId="695"/>
    <cellStyle name="Total 2 2 2" xfId="696"/>
    <cellStyle name="Total 2 2 2 2" xfId="697"/>
    <cellStyle name="Total 2 2 3" xfId="698"/>
    <cellStyle name="Total 2 2 4" xfId="699"/>
    <cellStyle name="Total 2 2 5" xfId="700"/>
    <cellStyle name="Total 2 3" xfId="701"/>
    <cellStyle name="Total 2 3 2" xfId="702"/>
    <cellStyle name="Total 2 3 3" xfId="703"/>
    <cellStyle name="Total 2 3 4" xfId="704"/>
    <cellStyle name="Total 2 4" xfId="705"/>
    <cellStyle name="Total 2 4 2" xfId="706"/>
    <cellStyle name="Total 3" xfId="201"/>
    <cellStyle name="Total 3 2" xfId="707"/>
    <cellStyle name="Total 3 2 2" xfId="708"/>
    <cellStyle name="Total 3 2 2 2" xfId="709"/>
    <cellStyle name="Total 3 2 3" xfId="710"/>
    <cellStyle name="Total 3 2 4" xfId="711"/>
    <cellStyle name="Total 3 2 5" xfId="712"/>
    <cellStyle name="Total 3 3" xfId="713"/>
    <cellStyle name="Total 3 3 2" xfId="714"/>
    <cellStyle name="Total 3 3 3" xfId="715"/>
    <cellStyle name="Total 3 3 4" xfId="716"/>
    <cellStyle name="Total 3 4" xfId="717"/>
    <cellStyle name="Total 3 4 2" xfId="718"/>
    <cellStyle name="Total 3 5" xfId="719"/>
    <cellStyle name="Warning Text" xfId="50" builtinId="11" customBuiltin="1"/>
    <cellStyle name="Warning Text 2" xfId="202"/>
    <cellStyle name="Warning Text 2 2" xfId="720"/>
    <cellStyle name="XLConnect.String" xfId="721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9"/>
  <sheetViews>
    <sheetView showGridLines="0" workbookViewId="0">
      <selection activeCell="A2" sqref="A2"/>
    </sheetView>
  </sheetViews>
  <sheetFormatPr defaultColWidth="9.140625" defaultRowHeight="13.5" customHeight="1" x14ac:dyDescent="0.2"/>
  <cols>
    <col min="1" max="1" width="4.85546875" style="576" customWidth="1"/>
    <col min="2" max="2" width="7.7109375" style="232" customWidth="1"/>
    <col min="3" max="3" width="16.85546875" style="232" customWidth="1"/>
    <col min="4" max="4" width="9.42578125" style="568" customWidth="1"/>
    <col min="5" max="16384" width="9.140625" style="232"/>
  </cols>
  <sheetData>
    <row r="1" spans="1:4" ht="16.5" customHeight="1" x14ac:dyDescent="0.25">
      <c r="A1" s="567" t="s">
        <v>301</v>
      </c>
    </row>
    <row r="2" spans="1:4" ht="13.5" customHeight="1" x14ac:dyDescent="0.25">
      <c r="A2" s="567"/>
    </row>
    <row r="3" spans="1:4" ht="13.5" customHeight="1" x14ac:dyDescent="0.25">
      <c r="A3" s="567"/>
    </row>
    <row r="4" spans="1:4" ht="16.5" customHeight="1" thickBot="1" x14ac:dyDescent="0.25">
      <c r="A4" s="569"/>
      <c r="B4" s="570" t="s">
        <v>245</v>
      </c>
      <c r="C4" s="570" t="s">
        <v>276</v>
      </c>
      <c r="D4" s="571" t="s">
        <v>31</v>
      </c>
    </row>
    <row r="5" spans="1:4" ht="13.5" customHeight="1" thickTop="1" x14ac:dyDescent="0.2">
      <c r="A5" s="572"/>
    </row>
    <row r="6" spans="1:4" ht="13.5" customHeight="1" x14ac:dyDescent="0.2">
      <c r="A6" s="573">
        <v>1</v>
      </c>
      <c r="B6" s="574"/>
      <c r="C6" s="574"/>
      <c r="D6" s="575"/>
    </row>
    <row r="7" spans="1:4" ht="13.5" customHeight="1" x14ac:dyDescent="0.2">
      <c r="A7" s="573">
        <v>2</v>
      </c>
      <c r="B7" s="574"/>
      <c r="C7" s="574"/>
      <c r="D7" s="575"/>
    </row>
    <row r="8" spans="1:4" ht="13.5" customHeight="1" x14ac:dyDescent="0.2">
      <c r="A8" s="573">
        <v>3</v>
      </c>
      <c r="B8" s="574"/>
      <c r="C8" s="574"/>
      <c r="D8" s="575"/>
    </row>
    <row r="9" spans="1:4" ht="13.5" customHeight="1" x14ac:dyDescent="0.2">
      <c r="A9" s="573">
        <v>4</v>
      </c>
      <c r="B9" s="574"/>
      <c r="C9" s="574"/>
      <c r="D9" s="575"/>
    </row>
    <row r="10" spans="1:4" ht="13.5" customHeight="1" x14ac:dyDescent="0.2">
      <c r="A10" s="573">
        <v>10</v>
      </c>
      <c r="B10" s="574"/>
      <c r="C10" s="574"/>
      <c r="D10" s="575"/>
    </row>
    <row r="11" spans="1:4" ht="13.5" customHeight="1" x14ac:dyDescent="0.2">
      <c r="A11" s="573">
        <v>11</v>
      </c>
      <c r="B11" s="574"/>
      <c r="C11" s="574"/>
      <c r="D11" s="575"/>
    </row>
    <row r="12" spans="1:4" ht="13.5" customHeight="1" x14ac:dyDescent="0.2">
      <c r="A12" s="573">
        <v>12</v>
      </c>
      <c r="B12" s="574"/>
      <c r="C12" s="574"/>
      <c r="D12" s="575"/>
    </row>
    <row r="13" spans="1:4" ht="13.5" customHeight="1" x14ac:dyDescent="0.2">
      <c r="A13" s="573">
        <v>24</v>
      </c>
      <c r="B13" s="574"/>
      <c r="C13" s="574"/>
      <c r="D13" s="575"/>
    </row>
    <row r="14" spans="1:4" ht="13.5" customHeight="1" x14ac:dyDescent="0.2">
      <c r="A14" s="573">
        <v>25</v>
      </c>
      <c r="D14" s="575"/>
    </row>
    <row r="15" spans="1:4" ht="13.5" customHeight="1" x14ac:dyDescent="0.2">
      <c r="A15" s="573">
        <v>26</v>
      </c>
    </row>
    <row r="16" spans="1:4" ht="13.5" customHeight="1" x14ac:dyDescent="0.2">
      <c r="A16" s="573">
        <v>29</v>
      </c>
    </row>
    <row r="17" spans="1:4" ht="13.5" customHeight="1" x14ac:dyDescent="0.2">
      <c r="A17" s="573">
        <v>31</v>
      </c>
    </row>
    <row r="18" spans="1:4" ht="13.5" customHeight="1" x14ac:dyDescent="0.2">
      <c r="A18" s="573">
        <v>32</v>
      </c>
      <c r="C18" s="574"/>
      <c r="D18" s="575"/>
    </row>
    <row r="19" spans="1:4" ht="13.5" customHeight="1" x14ac:dyDescent="0.2">
      <c r="A19" s="573"/>
    </row>
  </sheetData>
  <printOptions horizontalCentered="1"/>
  <pageMargins left="0.74803149606299202" right="0.511811023622047" top="0.74803149606299202" bottom="0.31496062992126" header="0.511811023622047" footer="0.31496062992126"/>
  <pageSetup orientation="portrait" r:id="rId1"/>
  <headerFooter alignWithMargins="0">
    <oddHeader xml:space="preserve">&amp;R&amp;8&amp;A
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97"/>
  <sheetViews>
    <sheetView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95" sqref="D95"/>
    </sheetView>
  </sheetViews>
  <sheetFormatPr defaultColWidth="11.42578125" defaultRowHeight="12.75" x14ac:dyDescent="0.2"/>
  <cols>
    <col min="1" max="1" width="33.7109375" style="19" customWidth="1"/>
    <col min="2" max="2" width="22.5703125" style="84" bestFit="1" customWidth="1"/>
    <col min="3" max="3" width="16.7109375" style="89" customWidth="1"/>
    <col min="4" max="4" width="16.7109375" style="85" customWidth="1"/>
    <col min="5" max="5" width="24.85546875" style="85" customWidth="1"/>
    <col min="6" max="7" width="16.7109375" style="19" customWidth="1"/>
    <col min="8" max="8" width="16.7109375" style="85" customWidth="1"/>
    <col min="9" max="12" width="16.7109375" style="19" customWidth="1"/>
    <col min="13" max="16384" width="11.42578125" style="19"/>
  </cols>
  <sheetData>
    <row r="1" spans="1:27" x14ac:dyDescent="0.2">
      <c r="A1" s="58" t="s">
        <v>37</v>
      </c>
      <c r="B1" s="59"/>
      <c r="C1" s="60"/>
      <c r="D1" s="60"/>
      <c r="E1" s="60"/>
      <c r="F1" s="18"/>
      <c r="G1" s="18"/>
      <c r="H1" s="60"/>
      <c r="I1" s="18"/>
      <c r="J1" s="18"/>
      <c r="K1" s="18"/>
      <c r="L1" s="18"/>
    </row>
    <row r="2" spans="1:27" x14ac:dyDescent="0.2">
      <c r="A2" s="61" t="s">
        <v>18</v>
      </c>
      <c r="B2" s="62" t="s">
        <v>27</v>
      </c>
      <c r="C2" s="60"/>
      <c r="D2" s="60"/>
      <c r="E2" s="60"/>
      <c r="F2" s="18"/>
      <c r="G2" s="18"/>
      <c r="H2" s="60"/>
      <c r="I2" s="18"/>
      <c r="J2" s="18"/>
      <c r="K2" s="18"/>
      <c r="L2" s="18"/>
    </row>
    <row r="3" spans="1:27" x14ac:dyDescent="0.2">
      <c r="A3" s="61" t="s">
        <v>21</v>
      </c>
      <c r="B3" s="62" t="s">
        <v>71</v>
      </c>
      <c r="C3" s="60"/>
      <c r="D3" s="60"/>
      <c r="E3" s="60"/>
      <c r="F3" s="18"/>
      <c r="G3" s="18"/>
      <c r="H3" s="60"/>
      <c r="I3" s="18"/>
      <c r="J3" s="18"/>
      <c r="K3" s="18"/>
      <c r="L3" s="18"/>
    </row>
    <row r="4" spans="1:27" ht="15.75" x14ac:dyDescent="0.2">
      <c r="A4" s="18"/>
      <c r="B4" s="554" t="s">
        <v>246</v>
      </c>
      <c r="C4" s="554" t="s">
        <v>247</v>
      </c>
      <c r="D4" s="554" t="s">
        <v>248</v>
      </c>
      <c r="E4" s="554" t="s">
        <v>249</v>
      </c>
      <c r="F4" s="554" t="s">
        <v>70</v>
      </c>
      <c r="G4" s="554" t="s">
        <v>250</v>
      </c>
      <c r="H4" s="554" t="s">
        <v>251</v>
      </c>
      <c r="I4" s="554" t="s">
        <v>35</v>
      </c>
      <c r="J4" s="554" t="s">
        <v>252</v>
      </c>
      <c r="K4" s="554" t="s">
        <v>34</v>
      </c>
      <c r="L4" s="554" t="s">
        <v>253</v>
      </c>
    </row>
    <row r="5" spans="1:27" x14ac:dyDescent="0.2">
      <c r="A5" s="18"/>
      <c r="B5" s="556" t="s">
        <v>264</v>
      </c>
      <c r="C5" s="556" t="s">
        <v>265</v>
      </c>
      <c r="D5" s="556" t="s">
        <v>266</v>
      </c>
      <c r="E5" s="556" t="s">
        <v>267</v>
      </c>
      <c r="F5" s="556" t="s">
        <v>268</v>
      </c>
      <c r="G5" s="556" t="s">
        <v>269</v>
      </c>
      <c r="H5" s="556" t="s">
        <v>270</v>
      </c>
      <c r="I5" s="556" t="s">
        <v>271</v>
      </c>
      <c r="J5" s="556" t="s">
        <v>272</v>
      </c>
      <c r="K5" s="556" t="s">
        <v>273</v>
      </c>
      <c r="L5" s="556" t="s">
        <v>274</v>
      </c>
    </row>
    <row r="6" spans="1:27" ht="15.75" x14ac:dyDescent="0.25">
      <c r="A6" s="56" t="s">
        <v>74</v>
      </c>
      <c r="B6" s="64"/>
      <c r="C6" s="65"/>
      <c r="D6" s="65"/>
      <c r="E6" s="65"/>
      <c r="F6" s="66"/>
      <c r="G6" s="66"/>
      <c r="H6" s="65"/>
      <c r="I6" s="66"/>
      <c r="J6" s="66"/>
      <c r="K6" s="66"/>
      <c r="L6" s="66"/>
    </row>
    <row r="7" spans="1:27" ht="15" x14ac:dyDescent="0.2">
      <c r="A7" s="55" t="s">
        <v>16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</row>
    <row r="8" spans="1:27" ht="15" x14ac:dyDescent="0.2">
      <c r="A8" s="55" t="s">
        <v>33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</row>
    <row r="9" spans="1:27" s="20" customFormat="1" ht="15" x14ac:dyDescent="0.2">
      <c r="A9" s="55" t="s">
        <v>53</v>
      </c>
      <c r="B9" s="100"/>
      <c r="C9" s="100"/>
      <c r="D9" s="67"/>
      <c r="E9" s="67"/>
      <c r="F9" s="67"/>
      <c r="G9" s="67"/>
      <c r="H9" s="67"/>
      <c r="I9" s="67"/>
      <c r="J9" s="67"/>
      <c r="K9" s="67"/>
      <c r="L9" s="67"/>
    </row>
    <row r="10" spans="1:27" ht="15" x14ac:dyDescent="0.2">
      <c r="A10" s="55" t="s">
        <v>17</v>
      </c>
      <c r="B10" s="99"/>
      <c r="C10" s="99"/>
      <c r="D10" s="68"/>
      <c r="E10" s="68"/>
      <c r="F10" s="67"/>
      <c r="G10" s="67"/>
      <c r="H10" s="68"/>
      <c r="I10" s="67"/>
      <c r="J10" s="67"/>
      <c r="K10" s="67"/>
      <c r="L10" s="67"/>
    </row>
    <row r="11" spans="1:27" s="212" customFormat="1" ht="27.75" customHeight="1" x14ac:dyDescent="0.2">
      <c r="A11" s="211" t="s">
        <v>73</v>
      </c>
      <c r="B11" s="310"/>
      <c r="C11" s="310"/>
      <c r="D11" s="310"/>
      <c r="E11" s="310"/>
      <c r="F11" s="311"/>
      <c r="G11" s="558"/>
      <c r="H11" s="312"/>
      <c r="I11" s="310"/>
      <c r="J11" s="310"/>
      <c r="K11" s="311"/>
      <c r="L11" s="311"/>
      <c r="M11" s="53"/>
    </row>
    <row r="12" spans="1:27" s="228" customFormat="1" x14ac:dyDescent="0.2">
      <c r="A12" s="226" t="s">
        <v>55</v>
      </c>
      <c r="B12" s="407"/>
      <c r="C12" s="735"/>
      <c r="D12" s="408"/>
      <c r="E12" s="314"/>
      <c r="F12" s="314"/>
      <c r="G12" s="314"/>
      <c r="H12" s="314"/>
      <c r="I12" s="316"/>
      <c r="J12" s="314"/>
      <c r="K12" s="314"/>
      <c r="L12" s="314"/>
      <c r="M12" s="227"/>
      <c r="N12" s="227"/>
      <c r="O12" s="227"/>
      <c r="R12" s="229"/>
      <c r="S12" s="227"/>
      <c r="T12" s="227"/>
      <c r="U12" s="227"/>
      <c r="X12" s="229"/>
      <c r="Y12" s="227"/>
      <c r="Z12" s="227"/>
      <c r="AA12" s="227"/>
    </row>
    <row r="13" spans="1:27" s="228" customFormat="1" x14ac:dyDescent="0.2">
      <c r="A13" s="230" t="s">
        <v>56</v>
      </c>
      <c r="B13" s="407"/>
      <c r="C13" s="559"/>
      <c r="D13" s="408"/>
      <c r="E13" s="314"/>
      <c r="F13" s="314"/>
      <c r="G13" s="314"/>
      <c r="H13" s="314"/>
      <c r="I13" s="316"/>
      <c r="J13" s="314"/>
      <c r="K13" s="314"/>
      <c r="L13" s="314"/>
      <c r="M13" s="227"/>
      <c r="N13" s="227"/>
      <c r="O13" s="227"/>
      <c r="R13" s="229"/>
      <c r="S13" s="227"/>
      <c r="T13" s="227"/>
      <c r="U13" s="227"/>
      <c r="X13" s="229"/>
      <c r="Y13" s="227"/>
      <c r="Z13" s="227"/>
      <c r="AA13" s="227"/>
    </row>
    <row r="14" spans="1:27" s="228" customFormat="1" x14ac:dyDescent="0.2">
      <c r="A14" s="231" t="s">
        <v>57</v>
      </c>
      <c r="B14" s="409"/>
      <c r="C14" s="392"/>
      <c r="D14" s="408"/>
      <c r="E14" s="410"/>
      <c r="F14" s="314"/>
      <c r="G14" s="314"/>
      <c r="H14" s="314"/>
      <c r="I14" s="316"/>
      <c r="J14" s="314"/>
      <c r="K14" s="314"/>
      <c r="L14" s="314"/>
      <c r="M14" s="227"/>
      <c r="N14" s="227"/>
      <c r="O14" s="227"/>
      <c r="R14" s="229"/>
      <c r="S14" s="227"/>
      <c r="T14" s="227"/>
      <c r="U14" s="227"/>
      <c r="X14" s="229"/>
      <c r="Y14" s="227"/>
      <c r="Z14" s="227"/>
      <c r="AA14" s="227"/>
    </row>
    <row r="15" spans="1:27" s="228" customFormat="1" x14ac:dyDescent="0.2">
      <c r="A15" s="231" t="s">
        <v>58</v>
      </c>
      <c r="B15" s="317"/>
      <c r="C15" s="392"/>
      <c r="D15" s="408"/>
      <c r="E15" s="314"/>
      <c r="F15" s="314"/>
      <c r="G15" s="314"/>
      <c r="H15" s="314"/>
      <c r="I15" s="316"/>
      <c r="J15" s="314"/>
      <c r="K15" s="314"/>
      <c r="L15" s="314"/>
      <c r="M15" s="227"/>
      <c r="N15" s="227"/>
      <c r="Q15" s="229"/>
      <c r="R15" s="227"/>
      <c r="S15" s="227"/>
      <c r="T15" s="227"/>
      <c r="W15" s="229"/>
      <c r="X15" s="227"/>
      <c r="Y15" s="227"/>
      <c r="Z15" s="227"/>
    </row>
    <row r="16" spans="1:27" s="228" customFormat="1" x14ac:dyDescent="0.2">
      <c r="A16" s="231" t="s">
        <v>59</v>
      </c>
      <c r="B16" s="317"/>
      <c r="C16" s="392"/>
      <c r="D16" s="408"/>
      <c r="E16" s="314"/>
      <c r="F16" s="314"/>
      <c r="G16" s="314"/>
      <c r="H16" s="314"/>
      <c r="I16" s="560"/>
      <c r="J16" s="314"/>
      <c r="K16" s="314"/>
      <c r="L16" s="314"/>
      <c r="M16" s="227"/>
      <c r="N16" s="227"/>
      <c r="Q16" s="229"/>
      <c r="R16" s="227"/>
      <c r="S16" s="227"/>
      <c r="T16" s="227"/>
      <c r="W16" s="229"/>
      <c r="X16" s="227"/>
      <c r="Y16" s="227"/>
      <c r="Z16" s="227"/>
    </row>
    <row r="17" spans="1:27" s="228" customFormat="1" x14ac:dyDescent="0.2">
      <c r="A17" s="231" t="s">
        <v>60</v>
      </c>
      <c r="B17" s="409"/>
      <c r="C17" s="410"/>
      <c r="D17" s="408"/>
      <c r="E17" s="314"/>
      <c r="F17" s="314"/>
      <c r="G17" s="314"/>
      <c r="H17" s="314"/>
      <c r="I17" s="316"/>
      <c r="J17" s="314"/>
      <c r="K17" s="314"/>
      <c r="L17" s="314"/>
      <c r="M17" s="227"/>
      <c r="N17" s="227"/>
      <c r="Q17" s="229"/>
      <c r="R17" s="227"/>
      <c r="S17" s="227"/>
      <c r="T17" s="227"/>
      <c r="W17" s="229"/>
      <c r="X17" s="227"/>
      <c r="Y17" s="227"/>
      <c r="Z17" s="227"/>
    </row>
    <row r="18" spans="1:27" s="228" customFormat="1" x14ac:dyDescent="0.2">
      <c r="A18" s="231" t="s">
        <v>61</v>
      </c>
      <c r="B18" s="409"/>
      <c r="C18" s="410"/>
      <c r="D18" s="408"/>
      <c r="E18" s="314"/>
      <c r="F18" s="561"/>
      <c r="G18" s="318"/>
      <c r="H18" s="318"/>
      <c r="I18" s="560"/>
      <c r="J18" s="318"/>
      <c r="K18" s="318"/>
      <c r="L18" s="318"/>
      <c r="M18" s="227"/>
      <c r="N18" s="227"/>
      <c r="Q18" s="229"/>
      <c r="R18" s="227"/>
      <c r="S18" s="227"/>
      <c r="T18" s="227"/>
      <c r="W18" s="229"/>
      <c r="X18" s="227"/>
      <c r="Y18" s="227"/>
      <c r="Z18" s="227"/>
    </row>
    <row r="19" spans="1:27" s="228" customFormat="1" x14ac:dyDescent="0.2">
      <c r="A19" s="231" t="s">
        <v>62</v>
      </c>
      <c r="B19" s="407"/>
      <c r="C19" s="410"/>
      <c r="D19" s="408"/>
      <c r="E19" s="314"/>
      <c r="F19" s="318"/>
      <c r="G19" s="318"/>
      <c r="H19" s="318"/>
      <c r="I19" s="316"/>
      <c r="J19" s="318"/>
      <c r="K19" s="318"/>
      <c r="L19" s="318"/>
      <c r="M19" s="227"/>
      <c r="N19" s="227"/>
      <c r="Q19" s="229"/>
      <c r="R19" s="227"/>
      <c r="S19" s="227"/>
      <c r="T19" s="227"/>
      <c r="W19" s="229"/>
      <c r="X19" s="227"/>
      <c r="Y19" s="227"/>
      <c r="Z19" s="227"/>
    </row>
    <row r="20" spans="1:27" s="228" customFormat="1" x14ac:dyDescent="0.2">
      <c r="A20" s="231" t="s">
        <v>63</v>
      </c>
      <c r="B20" s="407"/>
      <c r="C20" s="410"/>
      <c r="D20" s="408"/>
      <c r="E20" s="314"/>
      <c r="F20" s="314"/>
      <c r="G20" s="315"/>
      <c r="H20" s="315"/>
      <c r="I20" s="316"/>
      <c r="J20" s="314"/>
      <c r="K20" s="314"/>
      <c r="L20" s="314"/>
      <c r="M20" s="227"/>
      <c r="N20" s="227"/>
      <c r="Q20" s="229"/>
      <c r="R20" s="227"/>
      <c r="S20" s="227"/>
      <c r="T20" s="227"/>
      <c r="W20" s="229"/>
      <c r="X20" s="227"/>
      <c r="Y20" s="227"/>
      <c r="Z20" s="227"/>
    </row>
    <row r="21" spans="1:27" s="228" customFormat="1" x14ac:dyDescent="0.2">
      <c r="A21" s="231" t="s">
        <v>64</v>
      </c>
      <c r="B21" s="407"/>
      <c r="C21" s="410"/>
      <c r="D21" s="408"/>
      <c r="E21" s="314"/>
      <c r="F21" s="318"/>
      <c r="G21" s="315"/>
      <c r="H21" s="318"/>
      <c r="I21" s="318"/>
      <c r="J21" s="318"/>
      <c r="K21" s="318"/>
      <c r="L21" s="318"/>
      <c r="M21" s="227"/>
      <c r="N21" s="227"/>
      <c r="Q21" s="229"/>
      <c r="R21" s="227"/>
      <c r="S21" s="227"/>
      <c r="T21" s="227"/>
      <c r="W21" s="229"/>
      <c r="X21" s="227"/>
      <c r="Y21" s="227"/>
      <c r="Z21" s="227"/>
    </row>
    <row r="22" spans="1:27" ht="15" x14ac:dyDescent="0.2">
      <c r="A22" s="69"/>
      <c r="B22" s="70"/>
      <c r="C22" s="70"/>
      <c r="D22" s="71"/>
      <c r="E22" s="72"/>
      <c r="F22" s="73"/>
      <c r="G22" s="73"/>
      <c r="H22" s="72"/>
      <c r="I22" s="73"/>
      <c r="J22" s="73"/>
      <c r="K22" s="73"/>
      <c r="L22" s="73"/>
    </row>
    <row r="23" spans="1:27" ht="15.75" x14ac:dyDescent="0.25">
      <c r="A23" s="56" t="s">
        <v>75</v>
      </c>
      <c r="B23" s="74"/>
      <c r="C23" s="65"/>
      <c r="D23" s="65"/>
      <c r="E23" s="65"/>
      <c r="F23" s="66"/>
      <c r="G23" s="66"/>
      <c r="H23" s="65"/>
      <c r="I23" s="66"/>
      <c r="J23" s="66"/>
      <c r="K23" s="66"/>
      <c r="L23" s="66"/>
    </row>
    <row r="24" spans="1:27" s="75" customFormat="1" ht="15" x14ac:dyDescent="0.2">
      <c r="A24" s="55" t="s">
        <v>16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</row>
    <row r="25" spans="1:27" ht="15" x14ac:dyDescent="0.2">
      <c r="A25" s="55" t="s">
        <v>33</v>
      </c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</row>
    <row r="26" spans="1:27" ht="15" x14ac:dyDescent="0.2">
      <c r="A26" s="55" t="s">
        <v>53</v>
      </c>
      <c r="B26" s="100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27" ht="15" x14ac:dyDescent="0.2">
      <c r="A27" s="55" t="s">
        <v>17</v>
      </c>
      <c r="B27" s="68"/>
      <c r="C27" s="68"/>
      <c r="D27" s="68"/>
      <c r="E27" s="68"/>
      <c r="F27" s="67"/>
      <c r="G27" s="67"/>
      <c r="H27" s="68"/>
      <c r="I27" s="67"/>
      <c r="J27" s="67"/>
      <c r="K27" s="67"/>
      <c r="L27" s="67"/>
    </row>
    <row r="28" spans="1:27" s="212" customFormat="1" ht="27.75" customHeight="1" x14ac:dyDescent="0.2">
      <c r="A28" s="211" t="s">
        <v>73</v>
      </c>
      <c r="B28" s="310"/>
      <c r="C28" s="310"/>
      <c r="D28" s="310"/>
      <c r="E28" s="310"/>
      <c r="F28" s="311"/>
      <c r="G28" s="311"/>
      <c r="H28" s="312"/>
      <c r="I28" s="313"/>
      <c r="J28" s="311"/>
      <c r="K28" s="311"/>
      <c r="L28" s="311"/>
      <c r="M28" s="53"/>
    </row>
    <row r="29" spans="1:27" s="228" customFormat="1" x14ac:dyDescent="0.2">
      <c r="A29" s="226" t="s">
        <v>55</v>
      </c>
      <c r="B29" s="407"/>
      <c r="C29" s="736"/>
      <c r="D29" s="408"/>
      <c r="E29" s="314"/>
      <c r="F29" s="314"/>
      <c r="G29" s="314"/>
      <c r="H29" s="314"/>
      <c r="I29" s="316"/>
      <c r="J29" s="314"/>
      <c r="K29" s="314"/>
      <c r="L29" s="314"/>
      <c r="M29" s="227"/>
      <c r="N29" s="227"/>
      <c r="O29" s="227"/>
      <c r="R29" s="229"/>
      <c r="S29" s="227"/>
      <c r="T29" s="227"/>
      <c r="U29" s="227"/>
      <c r="X29" s="229"/>
      <c r="Y29" s="227"/>
      <c r="Z29" s="227"/>
      <c r="AA29" s="227"/>
    </row>
    <row r="30" spans="1:27" s="228" customFormat="1" x14ac:dyDescent="0.2">
      <c r="A30" s="230" t="s">
        <v>56</v>
      </c>
      <c r="B30" s="407"/>
      <c r="C30" s="559"/>
      <c r="D30" s="408"/>
      <c r="E30" s="314"/>
      <c r="F30" s="314"/>
      <c r="G30" s="314"/>
      <c r="H30" s="314"/>
      <c r="I30" s="316"/>
      <c r="J30" s="314"/>
      <c r="K30" s="314"/>
      <c r="L30" s="314"/>
      <c r="M30" s="227"/>
      <c r="N30" s="227"/>
      <c r="O30" s="227"/>
      <c r="R30" s="229"/>
      <c r="S30" s="227"/>
      <c r="T30" s="227"/>
      <c r="U30" s="227"/>
      <c r="X30" s="229"/>
      <c r="Y30" s="227"/>
      <c r="Z30" s="227"/>
      <c r="AA30" s="227"/>
    </row>
    <row r="31" spans="1:27" s="228" customFormat="1" x14ac:dyDescent="0.2">
      <c r="A31" s="231" t="s">
        <v>57</v>
      </c>
      <c r="B31" s="317"/>
      <c r="C31" s="392"/>
      <c r="D31" s="408"/>
      <c r="E31" s="314"/>
      <c r="F31" s="314"/>
      <c r="G31" s="314"/>
      <c r="H31" s="314"/>
      <c r="I31" s="316"/>
      <c r="J31" s="314"/>
      <c r="K31" s="314"/>
      <c r="L31" s="314"/>
      <c r="M31" s="227"/>
      <c r="N31" s="227"/>
      <c r="O31" s="227"/>
      <c r="R31" s="229"/>
      <c r="S31" s="227"/>
      <c r="T31" s="227"/>
      <c r="U31" s="227"/>
      <c r="X31" s="229"/>
      <c r="Y31" s="227"/>
      <c r="Z31" s="227"/>
      <c r="AA31" s="227"/>
    </row>
    <row r="32" spans="1:27" s="228" customFormat="1" x14ac:dyDescent="0.2">
      <c r="A32" s="231" t="s">
        <v>58</v>
      </c>
      <c r="B32" s="317"/>
      <c r="C32" s="392"/>
      <c r="D32" s="408"/>
      <c r="E32" s="314"/>
      <c r="F32" s="314"/>
      <c r="G32" s="314"/>
      <c r="H32" s="314"/>
      <c r="I32" s="316"/>
      <c r="J32" s="314"/>
      <c r="K32" s="314"/>
      <c r="L32" s="314"/>
      <c r="M32" s="227"/>
      <c r="N32" s="227"/>
      <c r="Q32" s="229"/>
      <c r="R32" s="227"/>
      <c r="S32" s="227"/>
      <c r="T32" s="227"/>
      <c r="W32" s="229"/>
      <c r="X32" s="227"/>
      <c r="Y32" s="227"/>
      <c r="Z32" s="227"/>
    </row>
    <row r="33" spans="1:27" s="228" customFormat="1" x14ac:dyDescent="0.2">
      <c r="A33" s="231" t="s">
        <v>59</v>
      </c>
      <c r="B33" s="317"/>
      <c r="C33" s="392"/>
      <c r="D33" s="408"/>
      <c r="E33" s="314"/>
      <c r="F33" s="314"/>
      <c r="G33" s="314"/>
      <c r="H33" s="314"/>
      <c r="I33" s="560"/>
      <c r="J33" s="314"/>
      <c r="K33" s="314"/>
      <c r="L33" s="314"/>
      <c r="M33" s="227"/>
      <c r="N33" s="227"/>
      <c r="Q33" s="229"/>
      <c r="R33" s="227"/>
      <c r="S33" s="227"/>
      <c r="T33" s="227"/>
      <c r="W33" s="229"/>
      <c r="X33" s="227"/>
      <c r="Y33" s="227"/>
      <c r="Z33" s="227"/>
    </row>
    <row r="34" spans="1:27" s="228" customFormat="1" x14ac:dyDescent="0.2">
      <c r="A34" s="231" t="s">
        <v>60</v>
      </c>
      <c r="B34" s="407"/>
      <c r="C34" s="410"/>
      <c r="D34" s="408"/>
      <c r="E34" s="314"/>
      <c r="F34" s="314"/>
      <c r="G34" s="314"/>
      <c r="H34" s="314"/>
      <c r="I34" s="316"/>
      <c r="J34" s="314"/>
      <c r="K34" s="314"/>
      <c r="L34" s="314"/>
      <c r="M34" s="227"/>
      <c r="N34" s="227"/>
      <c r="Q34" s="229"/>
      <c r="R34" s="227"/>
      <c r="S34" s="227"/>
      <c r="T34" s="227"/>
      <c r="W34" s="229"/>
      <c r="X34" s="227"/>
      <c r="Y34" s="227"/>
      <c r="Z34" s="227"/>
    </row>
    <row r="35" spans="1:27" s="228" customFormat="1" x14ac:dyDescent="0.2">
      <c r="A35" s="231" t="s">
        <v>61</v>
      </c>
      <c r="B35" s="407"/>
      <c r="C35" s="410"/>
      <c r="D35" s="408"/>
      <c r="E35" s="314"/>
      <c r="F35" s="561"/>
      <c r="G35" s="318"/>
      <c r="H35" s="318"/>
      <c r="I35" s="560"/>
      <c r="J35" s="318"/>
      <c r="K35" s="318"/>
      <c r="L35" s="318"/>
      <c r="M35" s="227"/>
      <c r="N35" s="227"/>
      <c r="Q35" s="229"/>
      <c r="R35" s="227"/>
      <c r="S35" s="227"/>
      <c r="T35" s="227"/>
      <c r="W35" s="229"/>
      <c r="X35" s="227"/>
      <c r="Y35" s="227"/>
      <c r="Z35" s="227"/>
    </row>
    <row r="36" spans="1:27" s="228" customFormat="1" x14ac:dyDescent="0.2">
      <c r="A36" s="231" t="s">
        <v>62</v>
      </c>
      <c r="B36" s="407"/>
      <c r="C36" s="410"/>
      <c r="D36" s="408"/>
      <c r="E36" s="314"/>
      <c r="F36" s="318"/>
      <c r="G36" s="318"/>
      <c r="H36" s="318"/>
      <c r="I36" s="316"/>
      <c r="J36" s="318"/>
      <c r="K36" s="318"/>
      <c r="L36" s="318"/>
      <c r="M36" s="227"/>
      <c r="N36" s="227"/>
      <c r="Q36" s="229"/>
      <c r="R36" s="227"/>
      <c r="S36" s="227"/>
      <c r="T36" s="227"/>
      <c r="W36" s="229"/>
      <c r="X36" s="227"/>
      <c r="Y36" s="227"/>
      <c r="Z36" s="227"/>
    </row>
    <row r="37" spans="1:27" s="228" customFormat="1" x14ac:dyDescent="0.2">
      <c r="A37" s="231" t="s">
        <v>63</v>
      </c>
      <c r="B37" s="407"/>
      <c r="C37" s="410"/>
      <c r="D37" s="408"/>
      <c r="E37" s="314"/>
      <c r="F37" s="318"/>
      <c r="G37" s="315"/>
      <c r="H37" s="315"/>
      <c r="I37" s="316"/>
      <c r="J37" s="314"/>
      <c r="K37" s="314"/>
      <c r="L37" s="314"/>
      <c r="M37" s="227"/>
      <c r="N37" s="227"/>
      <c r="Q37" s="229"/>
      <c r="R37" s="227"/>
      <c r="S37" s="227"/>
      <c r="T37" s="227"/>
      <c r="W37" s="229"/>
      <c r="X37" s="227"/>
      <c r="Y37" s="227"/>
      <c r="Z37" s="227"/>
    </row>
    <row r="38" spans="1:27" s="228" customFormat="1" x14ac:dyDescent="0.2">
      <c r="A38" s="231" t="s">
        <v>64</v>
      </c>
      <c r="B38" s="407"/>
      <c r="C38" s="410"/>
      <c r="D38" s="408"/>
      <c r="E38" s="314"/>
      <c r="F38" s="318"/>
      <c r="G38" s="318"/>
      <c r="H38" s="318"/>
      <c r="I38" s="318"/>
      <c r="J38" s="318"/>
      <c r="K38" s="314"/>
      <c r="L38" s="318"/>
      <c r="M38" s="227"/>
      <c r="N38" s="227"/>
      <c r="Q38" s="229"/>
      <c r="R38" s="227"/>
      <c r="S38" s="227"/>
      <c r="T38" s="227"/>
      <c r="W38" s="229"/>
      <c r="X38" s="227"/>
      <c r="Y38" s="227"/>
      <c r="Z38" s="227"/>
    </row>
    <row r="39" spans="1:27" ht="15" x14ac:dyDescent="0.2">
      <c r="A39" s="69"/>
      <c r="B39" s="71"/>
      <c r="C39" s="72"/>
      <c r="D39" s="71"/>
      <c r="E39" s="72"/>
      <c r="F39" s="73"/>
      <c r="G39" s="73"/>
      <c r="H39" s="72"/>
      <c r="I39" s="73"/>
      <c r="J39" s="73"/>
      <c r="K39" s="73"/>
      <c r="L39" s="73"/>
    </row>
    <row r="40" spans="1:27" ht="15.75" x14ac:dyDescent="0.25">
      <c r="A40" s="56" t="s">
        <v>76</v>
      </c>
      <c r="B40" s="74"/>
      <c r="C40" s="65"/>
      <c r="D40" s="65"/>
      <c r="E40" s="65"/>
      <c r="F40" s="66"/>
      <c r="G40" s="66"/>
      <c r="H40" s="65"/>
      <c r="I40" s="66"/>
      <c r="J40" s="66"/>
      <c r="K40" s="66"/>
      <c r="L40" s="66"/>
    </row>
    <row r="41" spans="1:27" ht="15" x14ac:dyDescent="0.2">
      <c r="A41" s="55" t="s">
        <v>16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</row>
    <row r="42" spans="1:27" ht="15" x14ac:dyDescent="0.2">
      <c r="A42" s="55" t="s">
        <v>33</v>
      </c>
      <c r="B42" s="557"/>
      <c r="C42" s="557"/>
      <c r="D42" s="557"/>
      <c r="E42" s="557"/>
      <c r="F42" s="557"/>
      <c r="G42" s="557"/>
      <c r="H42" s="557"/>
      <c r="I42" s="557"/>
      <c r="J42" s="557"/>
      <c r="K42" s="557"/>
      <c r="L42" s="557"/>
    </row>
    <row r="43" spans="1:27" ht="15" x14ac:dyDescent="0.2">
      <c r="A43" s="55" t="s">
        <v>53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1:27" ht="15" x14ac:dyDescent="0.2">
      <c r="A44" s="55" t="s">
        <v>17</v>
      </c>
      <c r="B44" s="68"/>
      <c r="C44" s="68"/>
      <c r="D44" s="68"/>
      <c r="E44" s="68"/>
      <c r="F44" s="67"/>
      <c r="G44" s="67"/>
      <c r="H44" s="68"/>
      <c r="I44" s="67"/>
      <c r="J44" s="67"/>
      <c r="K44" s="67"/>
      <c r="L44" s="67"/>
    </row>
    <row r="45" spans="1:27" s="54" customFormat="1" ht="27.75" customHeight="1" x14ac:dyDescent="0.2">
      <c r="A45" s="211" t="s">
        <v>73</v>
      </c>
      <c r="B45" s="310"/>
      <c r="C45" s="310"/>
      <c r="D45" s="310"/>
      <c r="E45" s="310"/>
      <c r="F45" s="311"/>
      <c r="G45" s="311"/>
      <c r="H45" s="312"/>
      <c r="I45" s="313"/>
      <c r="J45" s="311"/>
      <c r="K45" s="311"/>
      <c r="L45" s="311"/>
      <c r="M45" s="53"/>
    </row>
    <row r="46" spans="1:27" s="228" customFormat="1" x14ac:dyDescent="0.2">
      <c r="A46" s="226" t="s">
        <v>55</v>
      </c>
      <c r="B46" s="407"/>
      <c r="C46" s="736"/>
      <c r="D46" s="408"/>
      <c r="E46" s="314"/>
      <c r="F46" s="314"/>
      <c r="G46" s="314"/>
      <c r="H46" s="314"/>
      <c r="I46" s="316"/>
      <c r="J46" s="314"/>
      <c r="K46" s="314"/>
      <c r="L46" s="314"/>
      <c r="M46" s="227"/>
      <c r="N46" s="227"/>
      <c r="O46" s="227"/>
      <c r="R46" s="229"/>
      <c r="S46" s="227"/>
      <c r="T46" s="227"/>
      <c r="U46" s="227"/>
      <c r="X46" s="229"/>
      <c r="Y46" s="227"/>
      <c r="Z46" s="227"/>
      <c r="AA46" s="227"/>
    </row>
    <row r="47" spans="1:27" s="228" customFormat="1" x14ac:dyDescent="0.2">
      <c r="A47" s="230" t="s">
        <v>56</v>
      </c>
      <c r="B47" s="411"/>
      <c r="C47" s="559"/>
      <c r="D47" s="408"/>
      <c r="E47" s="314"/>
      <c r="F47" s="314"/>
      <c r="G47" s="314"/>
      <c r="H47" s="314"/>
      <c r="I47" s="316"/>
      <c r="J47" s="314"/>
      <c r="K47" s="314"/>
      <c r="L47" s="314"/>
      <c r="M47" s="227"/>
      <c r="N47" s="227"/>
      <c r="O47" s="227"/>
      <c r="R47" s="229"/>
      <c r="S47" s="227"/>
      <c r="T47" s="227"/>
      <c r="U47" s="227"/>
      <c r="X47" s="229"/>
      <c r="Y47" s="227"/>
      <c r="Z47" s="227"/>
      <c r="AA47" s="227"/>
    </row>
    <row r="48" spans="1:27" s="228" customFormat="1" x14ac:dyDescent="0.2">
      <c r="A48" s="231" t="s">
        <v>57</v>
      </c>
      <c r="B48" s="317"/>
      <c r="C48" s="392"/>
      <c r="D48" s="408"/>
      <c r="E48" s="314"/>
      <c r="F48" s="314"/>
      <c r="G48" s="314"/>
      <c r="H48" s="314"/>
      <c r="I48" s="316"/>
      <c r="J48" s="392"/>
      <c r="K48" s="392"/>
      <c r="L48" s="392"/>
      <c r="M48" s="227"/>
      <c r="N48" s="227"/>
      <c r="O48" s="227"/>
      <c r="R48" s="229"/>
      <c r="S48" s="227"/>
      <c r="T48" s="227"/>
      <c r="U48" s="227"/>
      <c r="X48" s="229"/>
      <c r="Y48" s="227"/>
      <c r="Z48" s="227"/>
      <c r="AA48" s="227"/>
    </row>
    <row r="49" spans="1:27" s="228" customFormat="1" x14ac:dyDescent="0.2">
      <c r="A49" s="231" t="s">
        <v>58</v>
      </c>
      <c r="B49" s="317"/>
      <c r="C49" s="392"/>
      <c r="D49" s="408"/>
      <c r="E49" s="314"/>
      <c r="F49" s="314"/>
      <c r="G49" s="314"/>
      <c r="H49" s="314"/>
      <c r="I49" s="316"/>
      <c r="J49" s="314"/>
      <c r="K49" s="314"/>
      <c r="L49" s="314"/>
      <c r="M49" s="227"/>
      <c r="N49" s="227"/>
      <c r="Q49" s="229"/>
      <c r="R49" s="227"/>
      <c r="S49" s="227"/>
      <c r="T49" s="227"/>
      <c r="W49" s="229"/>
      <c r="X49" s="227"/>
      <c r="Y49" s="227"/>
      <c r="Z49" s="227"/>
    </row>
    <row r="50" spans="1:27" s="228" customFormat="1" x14ac:dyDescent="0.2">
      <c r="A50" s="231" t="s">
        <v>59</v>
      </c>
      <c r="B50" s="317"/>
      <c r="C50" s="392"/>
      <c r="D50" s="408"/>
      <c r="E50" s="314"/>
      <c r="F50" s="314"/>
      <c r="G50" s="314"/>
      <c r="H50" s="314"/>
      <c r="I50" s="560"/>
      <c r="J50" s="314"/>
      <c r="K50" s="314"/>
      <c r="L50" s="314"/>
      <c r="M50" s="227"/>
      <c r="N50" s="227"/>
      <c r="Q50" s="229"/>
      <c r="R50" s="227"/>
      <c r="S50" s="227"/>
      <c r="T50" s="227"/>
      <c r="W50" s="229"/>
      <c r="X50" s="227"/>
      <c r="Y50" s="227"/>
      <c r="Z50" s="227"/>
    </row>
    <row r="51" spans="1:27" s="228" customFormat="1" x14ac:dyDescent="0.2">
      <c r="A51" s="231" t="s">
        <v>60</v>
      </c>
      <c r="B51" s="407"/>
      <c r="C51" s="410"/>
      <c r="D51" s="408"/>
      <c r="E51" s="314"/>
      <c r="F51" s="314"/>
      <c r="G51" s="314"/>
      <c r="H51" s="314"/>
      <c r="I51" s="316"/>
      <c r="J51" s="314"/>
      <c r="K51" s="314"/>
      <c r="L51" s="314"/>
      <c r="M51" s="227"/>
      <c r="N51" s="227"/>
      <c r="Q51" s="229"/>
      <c r="R51" s="227"/>
      <c r="S51" s="227"/>
      <c r="T51" s="227"/>
      <c r="W51" s="229"/>
      <c r="X51" s="227"/>
      <c r="Y51" s="227"/>
      <c r="Z51" s="227"/>
    </row>
    <row r="52" spans="1:27" s="228" customFormat="1" x14ac:dyDescent="0.2">
      <c r="A52" s="231" t="s">
        <v>61</v>
      </c>
      <c r="B52" s="407"/>
      <c r="C52" s="410"/>
      <c r="D52" s="408"/>
      <c r="E52" s="314"/>
      <c r="F52" s="561"/>
      <c r="G52" s="318"/>
      <c r="H52" s="318"/>
      <c r="I52" s="560"/>
      <c r="J52" s="314"/>
      <c r="K52" s="314"/>
      <c r="L52" s="314"/>
      <c r="M52" s="227"/>
      <c r="N52" s="227"/>
      <c r="Q52" s="229"/>
      <c r="R52" s="227"/>
      <c r="S52" s="227"/>
      <c r="T52" s="227"/>
      <c r="W52" s="229"/>
      <c r="X52" s="227"/>
      <c r="Y52" s="227"/>
      <c r="Z52" s="227"/>
    </row>
    <row r="53" spans="1:27" s="228" customFormat="1" x14ac:dyDescent="0.2">
      <c r="A53" s="231" t="s">
        <v>62</v>
      </c>
      <c r="B53" s="407"/>
      <c r="C53" s="410"/>
      <c r="D53" s="408"/>
      <c r="E53" s="314"/>
      <c r="F53" s="318"/>
      <c r="G53" s="318"/>
      <c r="H53" s="318"/>
      <c r="I53" s="316"/>
      <c r="J53" s="314"/>
      <c r="K53" s="314"/>
      <c r="L53" s="314"/>
      <c r="M53" s="227"/>
      <c r="N53" s="227"/>
      <c r="Q53" s="229"/>
      <c r="R53" s="227"/>
      <c r="S53" s="227"/>
      <c r="T53" s="227"/>
      <c r="W53" s="229"/>
      <c r="X53" s="227"/>
      <c r="Y53" s="227"/>
      <c r="Z53" s="227"/>
    </row>
    <row r="54" spans="1:27" s="228" customFormat="1" x14ac:dyDescent="0.2">
      <c r="A54" s="231" t="s">
        <v>63</v>
      </c>
      <c r="B54" s="407"/>
      <c r="C54" s="410"/>
      <c r="D54" s="408"/>
      <c r="E54" s="315"/>
      <c r="F54" s="318"/>
      <c r="G54" s="315"/>
      <c r="H54" s="315"/>
      <c r="I54" s="315"/>
      <c r="J54" s="314"/>
      <c r="K54" s="314"/>
      <c r="L54" s="314"/>
      <c r="M54" s="227"/>
      <c r="N54" s="227"/>
      <c r="Q54" s="229"/>
      <c r="R54" s="227"/>
      <c r="S54" s="227"/>
      <c r="T54" s="227"/>
      <c r="W54" s="229"/>
      <c r="X54" s="227"/>
      <c r="Y54" s="227"/>
      <c r="Z54" s="227"/>
    </row>
    <row r="55" spans="1:27" s="228" customFormat="1" x14ac:dyDescent="0.2">
      <c r="A55" s="231" t="s">
        <v>64</v>
      </c>
      <c r="B55" s="407"/>
      <c r="C55" s="410"/>
      <c r="D55" s="408"/>
      <c r="E55" s="314"/>
      <c r="F55" s="318"/>
      <c r="G55" s="318"/>
      <c r="H55" s="318"/>
      <c r="I55" s="318"/>
      <c r="J55" s="318"/>
      <c r="K55" s="318"/>
      <c r="L55" s="318"/>
      <c r="M55" s="227"/>
      <c r="N55" s="227"/>
      <c r="Q55" s="229"/>
      <c r="R55" s="227"/>
      <c r="S55" s="227"/>
      <c r="T55" s="227"/>
      <c r="W55" s="229"/>
      <c r="X55" s="227"/>
      <c r="Y55" s="227"/>
      <c r="Z55" s="227"/>
    </row>
    <row r="56" spans="1:27" ht="15" x14ac:dyDescent="0.2">
      <c r="A56" s="69"/>
      <c r="B56" s="71"/>
      <c r="C56" s="72"/>
      <c r="D56" s="71"/>
      <c r="E56" s="72"/>
      <c r="F56" s="73"/>
      <c r="G56" s="73"/>
      <c r="H56" s="72"/>
      <c r="I56" s="73"/>
      <c r="J56" s="73"/>
      <c r="K56" s="73"/>
      <c r="L56" s="73"/>
    </row>
    <row r="57" spans="1:27" ht="15.75" x14ac:dyDescent="0.25">
      <c r="A57" s="56" t="s">
        <v>77</v>
      </c>
      <c r="B57" s="74"/>
      <c r="C57" s="65"/>
      <c r="D57" s="65"/>
      <c r="E57" s="65"/>
      <c r="F57" s="66"/>
      <c r="G57" s="66"/>
      <c r="H57" s="65"/>
      <c r="I57" s="66"/>
      <c r="J57" s="66"/>
      <c r="K57" s="66"/>
      <c r="L57" s="66"/>
    </row>
    <row r="58" spans="1:27" ht="15" x14ac:dyDescent="0.2">
      <c r="A58" s="55" t="s">
        <v>16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</row>
    <row r="59" spans="1:27" ht="15" x14ac:dyDescent="0.2">
      <c r="A59" s="55" t="s">
        <v>33</v>
      </c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</row>
    <row r="60" spans="1:27" ht="15" x14ac:dyDescent="0.2">
      <c r="A60" s="55" t="s">
        <v>53</v>
      </c>
      <c r="B60" s="100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27" ht="15" x14ac:dyDescent="0.2">
      <c r="A61" s="55" t="s">
        <v>17</v>
      </c>
      <c r="B61" s="68"/>
      <c r="C61" s="68"/>
      <c r="D61" s="68"/>
      <c r="E61" s="68"/>
      <c r="F61" s="67"/>
      <c r="G61" s="67"/>
      <c r="H61" s="68"/>
      <c r="I61" s="67"/>
      <c r="J61" s="67"/>
      <c r="K61" s="67"/>
      <c r="L61" s="67"/>
    </row>
    <row r="62" spans="1:27" s="54" customFormat="1" ht="27.75" customHeight="1" x14ac:dyDescent="0.2">
      <c r="A62" s="211" t="s">
        <v>73</v>
      </c>
      <c r="B62" s="310"/>
      <c r="C62" s="310"/>
      <c r="D62" s="310"/>
      <c r="E62" s="310"/>
      <c r="F62" s="311"/>
      <c r="G62" s="311"/>
      <c r="H62" s="312"/>
      <c r="I62" s="313"/>
      <c r="J62" s="311"/>
      <c r="K62" s="311"/>
      <c r="L62" s="311"/>
      <c r="M62" s="53"/>
    </row>
    <row r="63" spans="1:27" s="228" customFormat="1" x14ac:dyDescent="0.2">
      <c r="A63" s="226" t="s">
        <v>55</v>
      </c>
      <c r="B63" s="407"/>
      <c r="C63" s="736"/>
      <c r="D63" s="408"/>
      <c r="E63" s="314"/>
      <c r="F63" s="314"/>
      <c r="G63" s="314"/>
      <c r="H63" s="314"/>
      <c r="I63" s="562"/>
      <c r="J63" s="314"/>
      <c r="K63" s="314"/>
      <c r="L63" s="314"/>
      <c r="M63" s="227"/>
      <c r="N63" s="227"/>
      <c r="O63" s="227"/>
      <c r="R63" s="229"/>
      <c r="S63" s="227"/>
      <c r="T63" s="227"/>
      <c r="U63" s="227"/>
      <c r="X63" s="229"/>
      <c r="Y63" s="227"/>
      <c r="Z63" s="227"/>
      <c r="AA63" s="227"/>
    </row>
    <row r="64" spans="1:27" s="228" customFormat="1" x14ac:dyDescent="0.2">
      <c r="A64" s="230" t="s">
        <v>56</v>
      </c>
      <c r="B64" s="407"/>
      <c r="C64" s="559"/>
      <c r="D64" s="408"/>
      <c r="E64" s="314"/>
      <c r="F64" s="563"/>
      <c r="G64" s="314"/>
      <c r="H64" s="314"/>
      <c r="I64" s="316"/>
      <c r="J64" s="314"/>
      <c r="K64" s="314"/>
      <c r="L64" s="314"/>
      <c r="M64" s="227"/>
      <c r="N64" s="227"/>
      <c r="O64" s="227"/>
      <c r="R64" s="229"/>
      <c r="S64" s="227"/>
      <c r="T64" s="227"/>
      <c r="U64" s="227"/>
      <c r="X64" s="229"/>
      <c r="Y64" s="227"/>
      <c r="Z64" s="227"/>
      <c r="AA64" s="227"/>
    </row>
    <row r="65" spans="1:27" s="228" customFormat="1" x14ac:dyDescent="0.2">
      <c r="A65" s="231" t="s">
        <v>57</v>
      </c>
      <c r="B65" s="317"/>
      <c r="C65" s="392"/>
      <c r="D65" s="408"/>
      <c r="E65" s="314"/>
      <c r="F65" s="314"/>
      <c r="G65" s="314"/>
      <c r="H65" s="314"/>
      <c r="I65" s="316"/>
      <c r="J65" s="314"/>
      <c r="K65" s="314"/>
      <c r="L65" s="314"/>
      <c r="M65" s="227"/>
      <c r="N65" s="227"/>
      <c r="O65" s="227"/>
      <c r="R65" s="229"/>
      <c r="S65" s="227"/>
      <c r="T65" s="227"/>
      <c r="U65" s="227"/>
      <c r="X65" s="229"/>
      <c r="Y65" s="227"/>
      <c r="Z65" s="227"/>
      <c r="AA65" s="227"/>
    </row>
    <row r="66" spans="1:27" s="228" customFormat="1" x14ac:dyDescent="0.2">
      <c r="A66" s="231" t="s">
        <v>58</v>
      </c>
      <c r="B66" s="317"/>
      <c r="C66" s="392"/>
      <c r="D66" s="564"/>
      <c r="E66" s="314"/>
      <c r="F66" s="314"/>
      <c r="G66" s="314"/>
      <c r="H66" s="314"/>
      <c r="I66" s="316"/>
      <c r="J66" s="314"/>
      <c r="K66" s="314"/>
      <c r="L66" s="314"/>
      <c r="M66" s="227"/>
      <c r="N66" s="227"/>
      <c r="Q66" s="229"/>
      <c r="R66" s="227"/>
      <c r="S66" s="227"/>
      <c r="T66" s="227"/>
      <c r="W66" s="229"/>
      <c r="X66" s="227"/>
      <c r="Y66" s="227"/>
      <c r="Z66" s="227"/>
    </row>
    <row r="67" spans="1:27" s="228" customFormat="1" x14ac:dyDescent="0.2">
      <c r="A67" s="231" t="s">
        <v>59</v>
      </c>
      <c r="B67" s="317"/>
      <c r="C67" s="392"/>
      <c r="D67" s="408"/>
      <c r="E67" s="314"/>
      <c r="F67" s="314"/>
      <c r="G67" s="392"/>
      <c r="H67" s="314"/>
      <c r="I67" s="560"/>
      <c r="J67" s="314"/>
      <c r="K67" s="314"/>
      <c r="L67" s="314"/>
      <c r="M67" s="227"/>
      <c r="N67" s="227"/>
      <c r="Q67" s="229"/>
      <c r="R67" s="227"/>
      <c r="S67" s="227"/>
      <c r="T67" s="227"/>
      <c r="W67" s="229"/>
      <c r="X67" s="227"/>
      <c r="Y67" s="227"/>
      <c r="Z67" s="227"/>
    </row>
    <row r="68" spans="1:27" s="228" customFormat="1" x14ac:dyDescent="0.2">
      <c r="A68" s="231" t="s">
        <v>60</v>
      </c>
      <c r="B68" s="407"/>
      <c r="C68" s="410"/>
      <c r="D68" s="408"/>
      <c r="E68" s="314"/>
      <c r="F68" s="314"/>
      <c r="G68" s="314"/>
      <c r="H68" s="314"/>
      <c r="I68" s="316"/>
      <c r="J68" s="314"/>
      <c r="K68" s="314"/>
      <c r="L68" s="314"/>
      <c r="M68" s="227"/>
      <c r="N68" s="227"/>
      <c r="Q68" s="229"/>
      <c r="R68" s="227"/>
      <c r="S68" s="227"/>
      <c r="T68" s="227"/>
      <c r="W68" s="229"/>
      <c r="X68" s="227"/>
      <c r="Y68" s="227"/>
      <c r="Z68" s="227"/>
    </row>
    <row r="69" spans="1:27" s="228" customFormat="1" x14ac:dyDescent="0.2">
      <c r="A69" s="231" t="s">
        <v>61</v>
      </c>
      <c r="B69" s="407"/>
      <c r="C69" s="410"/>
      <c r="D69" s="408"/>
      <c r="E69" s="314"/>
      <c r="F69" s="561"/>
      <c r="G69" s="318"/>
      <c r="H69" s="318"/>
      <c r="I69" s="560"/>
      <c r="J69" s="318"/>
      <c r="K69" s="318"/>
      <c r="L69" s="318"/>
      <c r="M69" s="227"/>
      <c r="N69" s="227"/>
      <c r="Q69" s="229"/>
      <c r="R69" s="227"/>
      <c r="S69" s="227"/>
      <c r="T69" s="227"/>
      <c r="W69" s="229"/>
      <c r="X69" s="227"/>
      <c r="Y69" s="227"/>
      <c r="Z69" s="227"/>
    </row>
    <row r="70" spans="1:27" s="228" customFormat="1" x14ac:dyDescent="0.2">
      <c r="A70" s="231" t="s">
        <v>62</v>
      </c>
      <c r="B70" s="407"/>
      <c r="C70" s="410"/>
      <c r="D70" s="408"/>
      <c r="E70" s="314"/>
      <c r="F70" s="318"/>
      <c r="G70" s="318"/>
      <c r="H70" s="318"/>
      <c r="I70" s="316"/>
      <c r="J70" s="318"/>
      <c r="K70" s="318"/>
      <c r="L70" s="318"/>
      <c r="M70" s="227"/>
      <c r="N70" s="227"/>
      <c r="Q70" s="229"/>
      <c r="R70" s="227"/>
      <c r="S70" s="227"/>
      <c r="T70" s="227"/>
      <c r="W70" s="229"/>
      <c r="X70" s="227"/>
      <c r="Y70" s="227"/>
      <c r="Z70" s="227"/>
    </row>
    <row r="71" spans="1:27" s="228" customFormat="1" x14ac:dyDescent="0.2">
      <c r="A71" s="231" t="s">
        <v>63</v>
      </c>
      <c r="B71" s="314"/>
      <c r="C71" s="410"/>
      <c r="D71" s="408"/>
      <c r="E71" s="314"/>
      <c r="F71" s="318"/>
      <c r="G71" s="318"/>
      <c r="H71" s="315"/>
      <c r="I71" s="316"/>
      <c r="J71" s="318"/>
      <c r="K71" s="318"/>
      <c r="L71" s="318"/>
      <c r="M71" s="227"/>
      <c r="N71" s="227"/>
      <c r="Q71" s="229"/>
      <c r="R71" s="227"/>
      <c r="S71" s="227"/>
      <c r="T71" s="227"/>
      <c r="W71" s="229"/>
      <c r="X71" s="227"/>
      <c r="Y71" s="227"/>
      <c r="Z71" s="227"/>
    </row>
    <row r="72" spans="1:27" s="228" customFormat="1" x14ac:dyDescent="0.2">
      <c r="A72" s="231" t="s">
        <v>64</v>
      </c>
      <c r="B72" s="407"/>
      <c r="C72" s="410"/>
      <c r="D72" s="408"/>
      <c r="E72" s="314"/>
      <c r="F72" s="318"/>
      <c r="G72" s="318"/>
      <c r="H72" s="318"/>
      <c r="I72" s="318"/>
      <c r="J72" s="318"/>
      <c r="K72" s="318"/>
      <c r="L72" s="318"/>
      <c r="M72" s="227"/>
      <c r="N72" s="227"/>
      <c r="Q72" s="229"/>
      <c r="R72" s="227"/>
      <c r="S72" s="227"/>
      <c r="T72" s="227"/>
      <c r="W72" s="229"/>
      <c r="X72" s="227"/>
      <c r="Y72" s="227"/>
      <c r="Z72" s="227"/>
    </row>
    <row r="73" spans="1:27" ht="15" x14ac:dyDescent="0.2">
      <c r="A73" s="76"/>
      <c r="B73" s="737"/>
      <c r="C73" s="738"/>
      <c r="D73" s="737"/>
      <c r="E73" s="738"/>
      <c r="F73" s="739"/>
      <c r="G73" s="739"/>
      <c r="H73" s="738"/>
      <c r="I73" s="739"/>
      <c r="J73" s="739"/>
      <c r="K73" s="739"/>
      <c r="L73" s="739"/>
    </row>
    <row r="74" spans="1:27" ht="15.75" x14ac:dyDescent="0.2">
      <c r="A74" s="77" t="s">
        <v>72</v>
      </c>
      <c r="B74" s="393"/>
      <c r="C74" s="393"/>
      <c r="D74" s="555"/>
      <c r="E74" s="393"/>
      <c r="F74" s="393"/>
      <c r="G74" s="393"/>
      <c r="H74" s="393"/>
      <c r="I74" s="393"/>
      <c r="J74" s="393"/>
      <c r="K74" s="393"/>
      <c r="L74" s="393"/>
    </row>
    <row r="75" spans="1:27" ht="15.75" x14ac:dyDescent="0.2">
      <c r="A75" s="97" t="s">
        <v>36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1:27" ht="15.75" x14ac:dyDescent="0.2">
      <c r="A76" s="78"/>
      <c r="B76" s="79"/>
      <c r="C76" s="79"/>
      <c r="D76" s="79"/>
      <c r="E76" s="79"/>
      <c r="F76" s="80"/>
      <c r="G76" s="80"/>
      <c r="H76" s="79"/>
      <c r="I76" s="80"/>
      <c r="J76" s="246"/>
      <c r="K76" s="246"/>
      <c r="L76" s="246"/>
    </row>
    <row r="77" spans="1:27" ht="15.75" x14ac:dyDescent="0.25">
      <c r="A77" s="102" t="s">
        <v>30</v>
      </c>
      <c r="B77" s="103">
        <f>SUM(B75:L75)</f>
        <v>0</v>
      </c>
      <c r="C77" s="104"/>
      <c r="D77" s="81"/>
      <c r="E77" s="81"/>
      <c r="F77" s="82"/>
      <c r="G77" s="82"/>
      <c r="H77" s="81"/>
      <c r="I77" s="82"/>
      <c r="J77" s="82"/>
      <c r="K77" s="82"/>
      <c r="L77" s="82"/>
    </row>
    <row r="78" spans="1:27" ht="15" x14ac:dyDescent="0.2">
      <c r="A78" s="83" t="s">
        <v>20</v>
      </c>
      <c r="B78" s="90" t="e">
        <f>(B9*B75)/$B$77</f>
        <v>#DIV/0!</v>
      </c>
      <c r="C78" s="90" t="e">
        <f t="shared" ref="C78:L78" si="0">(C9*C75)/$B$77</f>
        <v>#DIV/0!</v>
      </c>
      <c r="D78" s="90" t="e">
        <f t="shared" si="0"/>
        <v>#DIV/0!</v>
      </c>
      <c r="E78" s="90" t="e">
        <f t="shared" si="0"/>
        <v>#DIV/0!</v>
      </c>
      <c r="F78" s="91" t="e">
        <f t="shared" si="0"/>
        <v>#DIV/0!</v>
      </c>
      <c r="G78" s="91" t="e">
        <f t="shared" si="0"/>
        <v>#DIV/0!</v>
      </c>
      <c r="H78" s="90" t="e">
        <f t="shared" si="0"/>
        <v>#DIV/0!</v>
      </c>
      <c r="I78" s="91" t="e">
        <f t="shared" si="0"/>
        <v>#DIV/0!</v>
      </c>
      <c r="J78" s="91" t="e">
        <f t="shared" si="0"/>
        <v>#DIV/0!</v>
      </c>
      <c r="K78" s="91" t="e">
        <f t="shared" si="0"/>
        <v>#DIV/0!</v>
      </c>
      <c r="L78" s="91" t="e">
        <f t="shared" si="0"/>
        <v>#DIV/0!</v>
      </c>
    </row>
    <row r="79" spans="1:27" ht="15.75" x14ac:dyDescent="0.25">
      <c r="A79" s="105" t="s">
        <v>206</v>
      </c>
      <c r="B79" s="106" t="e">
        <f>SUM(B78:L78)</f>
        <v>#DIV/0!</v>
      </c>
      <c r="C79" s="107" t="s">
        <v>15</v>
      </c>
      <c r="D79" s="92"/>
      <c r="E79" s="92"/>
      <c r="F79" s="93"/>
      <c r="G79" s="93"/>
      <c r="H79" s="92"/>
      <c r="I79" s="93"/>
      <c r="J79" s="93"/>
      <c r="K79" s="93"/>
      <c r="L79" s="93"/>
    </row>
    <row r="80" spans="1:27" s="42" customFormat="1" ht="15" x14ac:dyDescent="0.2">
      <c r="A80" s="43" t="s">
        <v>28</v>
      </c>
      <c r="B80" s="94" t="e">
        <f>AVERAGE(B9,B26,B43,B60)</f>
        <v>#DIV/0!</v>
      </c>
      <c r="C80" s="94" t="e">
        <f t="shared" ref="C80:L80" si="1">AVERAGE(C9,C26,C43,C60)</f>
        <v>#DIV/0!</v>
      </c>
      <c r="D80" s="94" t="e">
        <f t="shared" si="1"/>
        <v>#DIV/0!</v>
      </c>
      <c r="E80" s="94" t="e">
        <f t="shared" si="1"/>
        <v>#DIV/0!</v>
      </c>
      <c r="F80" s="94" t="e">
        <f t="shared" si="1"/>
        <v>#DIV/0!</v>
      </c>
      <c r="G80" s="94" t="e">
        <f t="shared" si="1"/>
        <v>#DIV/0!</v>
      </c>
      <c r="H80" s="94" t="e">
        <f t="shared" si="1"/>
        <v>#DIV/0!</v>
      </c>
      <c r="I80" s="94" t="e">
        <f t="shared" si="1"/>
        <v>#DIV/0!</v>
      </c>
      <c r="J80" s="94" t="e">
        <f t="shared" si="1"/>
        <v>#DIV/0!</v>
      </c>
      <c r="K80" s="94" t="e">
        <f t="shared" si="1"/>
        <v>#DIV/0!</v>
      </c>
      <c r="L80" s="94" t="e">
        <f t="shared" si="1"/>
        <v>#DIV/0!</v>
      </c>
    </row>
    <row r="81" spans="1:12" ht="15.75" x14ac:dyDescent="0.25">
      <c r="B81" s="90"/>
      <c r="C81" s="95"/>
      <c r="D81" s="92"/>
      <c r="E81" s="92"/>
      <c r="F81" s="93"/>
      <c r="G81" s="93"/>
      <c r="H81" s="92"/>
      <c r="I81" s="93"/>
      <c r="J81" s="93"/>
      <c r="K81" s="93"/>
      <c r="L81" s="93"/>
    </row>
    <row r="82" spans="1:12" x14ac:dyDescent="0.2">
      <c r="C82" s="63"/>
    </row>
    <row r="83" spans="1:12" ht="15.75" x14ac:dyDescent="0.25">
      <c r="A83" s="86"/>
      <c r="B83" s="87" t="s">
        <v>23</v>
      </c>
      <c r="C83" s="87"/>
      <c r="D83" s="87"/>
    </row>
    <row r="84" spans="1:12" ht="15.75" x14ac:dyDescent="0.25">
      <c r="A84" s="44" t="s">
        <v>22</v>
      </c>
      <c r="B84" s="88" t="s">
        <v>80</v>
      </c>
      <c r="C84" s="412" t="s">
        <v>15</v>
      </c>
      <c r="E84" s="19"/>
      <c r="G84" s="85"/>
      <c r="H84" s="19"/>
    </row>
    <row r="85" spans="1:12" ht="15.75" x14ac:dyDescent="0.25">
      <c r="A85" s="565" t="s">
        <v>254</v>
      </c>
      <c r="B85" s="413"/>
      <c r="C85" s="414" t="e">
        <f>B85/$B$96*100</f>
        <v>#DIV/0!</v>
      </c>
      <c r="E85" s="19"/>
      <c r="F85" s="57"/>
      <c r="G85" s="85"/>
      <c r="H85" s="19"/>
    </row>
    <row r="86" spans="1:12" ht="15.75" x14ac:dyDescent="0.25">
      <c r="A86" s="565" t="s">
        <v>275</v>
      </c>
      <c r="B86" s="413"/>
      <c r="C86" s="414" t="e">
        <f t="shared" ref="C86:C95" si="2">B86/$B$96*100</f>
        <v>#DIV/0!</v>
      </c>
      <c r="E86" s="19"/>
      <c r="F86" s="57"/>
      <c r="G86" s="85"/>
      <c r="H86" s="19"/>
    </row>
    <row r="87" spans="1:12" ht="15.75" x14ac:dyDescent="0.25">
      <c r="A87" s="565" t="s">
        <v>255</v>
      </c>
      <c r="B87" s="413"/>
      <c r="C87" s="414" t="e">
        <f t="shared" si="2"/>
        <v>#DIV/0!</v>
      </c>
      <c r="E87" s="19"/>
      <c r="F87" s="57"/>
      <c r="G87" s="85"/>
      <c r="H87" s="19"/>
    </row>
    <row r="88" spans="1:12" ht="15.75" x14ac:dyDescent="0.25">
      <c r="A88" s="565" t="s">
        <v>256</v>
      </c>
      <c r="B88" s="413"/>
      <c r="C88" s="414" t="e">
        <f t="shared" si="2"/>
        <v>#DIV/0!</v>
      </c>
      <c r="E88" s="19"/>
      <c r="F88" s="57"/>
      <c r="G88" s="85"/>
      <c r="H88" s="19"/>
    </row>
    <row r="89" spans="1:12" ht="15.75" x14ac:dyDescent="0.25">
      <c r="A89" s="565" t="s">
        <v>257</v>
      </c>
      <c r="B89" s="413"/>
      <c r="C89" s="414" t="e">
        <f t="shared" si="2"/>
        <v>#DIV/0!</v>
      </c>
      <c r="E89" s="19"/>
      <c r="F89" s="57"/>
      <c r="G89" s="85"/>
      <c r="H89" s="19"/>
    </row>
    <row r="90" spans="1:12" ht="15.75" x14ac:dyDescent="0.25">
      <c r="A90" s="565" t="s">
        <v>258</v>
      </c>
      <c r="B90" s="413"/>
      <c r="C90" s="414" t="e">
        <f t="shared" si="2"/>
        <v>#DIV/0!</v>
      </c>
      <c r="E90" s="19"/>
      <c r="F90" s="57"/>
      <c r="G90" s="85"/>
      <c r="H90" s="19"/>
    </row>
    <row r="91" spans="1:12" ht="15.75" x14ac:dyDescent="0.25">
      <c r="A91" s="565" t="s">
        <v>259</v>
      </c>
      <c r="B91" s="413"/>
      <c r="C91" s="414" t="e">
        <f t="shared" si="2"/>
        <v>#DIV/0!</v>
      </c>
      <c r="E91" s="19"/>
      <c r="F91" s="57"/>
      <c r="G91" s="85"/>
      <c r="H91" s="19"/>
    </row>
    <row r="92" spans="1:12" ht="15.75" x14ac:dyDescent="0.25">
      <c r="A92" s="565" t="s">
        <v>260</v>
      </c>
      <c r="B92" s="413"/>
      <c r="C92" s="414" t="e">
        <f t="shared" si="2"/>
        <v>#DIV/0!</v>
      </c>
      <c r="E92" s="19"/>
      <c r="F92" s="57"/>
      <c r="G92" s="85"/>
      <c r="H92" s="19"/>
    </row>
    <row r="93" spans="1:12" ht="15.75" x14ac:dyDescent="0.25">
      <c r="A93" s="566" t="s">
        <v>261</v>
      </c>
      <c r="B93" s="413"/>
      <c r="C93" s="414" t="e">
        <f t="shared" si="2"/>
        <v>#DIV/0!</v>
      </c>
      <c r="E93" s="19"/>
      <c r="F93" s="57"/>
      <c r="G93" s="85"/>
      <c r="H93" s="19"/>
    </row>
    <row r="94" spans="1:12" ht="15.75" x14ac:dyDescent="0.25">
      <c r="A94" s="565" t="s">
        <v>262</v>
      </c>
      <c r="B94" s="413"/>
      <c r="C94" s="414" t="e">
        <f t="shared" si="2"/>
        <v>#DIV/0!</v>
      </c>
      <c r="E94" s="19"/>
      <c r="F94" s="57"/>
      <c r="G94" s="85"/>
      <c r="H94" s="19"/>
    </row>
    <row r="95" spans="1:12" ht="15.75" x14ac:dyDescent="0.25">
      <c r="A95" s="565" t="s">
        <v>263</v>
      </c>
      <c r="B95" s="413"/>
      <c r="C95" s="414" t="e">
        <f t="shared" si="2"/>
        <v>#DIV/0!</v>
      </c>
      <c r="E95" s="19"/>
      <c r="F95" s="57"/>
      <c r="G95" s="85"/>
      <c r="H95" s="19"/>
    </row>
    <row r="96" spans="1:12" ht="15.75" x14ac:dyDescent="0.25">
      <c r="A96" s="96"/>
      <c r="B96" s="415">
        <f>SUM(B85:B95)</f>
        <v>0</v>
      </c>
      <c r="C96" s="416" t="e">
        <f>SUM(C85:C95)</f>
        <v>#DIV/0!</v>
      </c>
      <c r="E96" s="19"/>
      <c r="F96" s="57"/>
      <c r="G96" s="85"/>
      <c r="H96" s="19"/>
    </row>
    <row r="97" spans="2:2" x14ac:dyDescent="0.2">
      <c r="B97" s="213"/>
    </row>
  </sheetData>
  <printOptions horizontalCentered="1"/>
  <pageMargins left="0.35433070866141703" right="0.35433070866141703" top="0.28000000000000003" bottom="0.31" header="0.19" footer="0.18"/>
  <pageSetup scale="52" orientation="landscape" r:id="rId1"/>
  <headerFooter alignWithMargins="0">
    <oddHeader>&amp;A</oddHeader>
    <oddFooter>Page &amp;P of &amp;N</oddFooter>
  </headerFooter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8" tint="-0.249977111117893"/>
    <pageSetUpPr fitToPage="1"/>
  </sheetPr>
  <dimension ref="A1:U45"/>
  <sheetViews>
    <sheetView showGridLines="0" zoomScale="75" zoomScaleNormal="75" workbookViewId="0">
      <selection activeCell="O28" sqref="O28"/>
    </sheetView>
  </sheetViews>
  <sheetFormatPr defaultColWidth="19" defaultRowHeight="15.75" x14ac:dyDescent="0.25"/>
  <cols>
    <col min="1" max="1" width="3.42578125" style="247" customWidth="1"/>
    <col min="2" max="2" width="22.7109375" style="292" customWidth="1"/>
    <col min="3" max="3" width="5" style="292" customWidth="1"/>
    <col min="4" max="4" width="8.7109375" style="292" customWidth="1"/>
    <col min="5" max="5" width="6.140625" style="292" customWidth="1"/>
    <col min="6" max="6" width="4.85546875" style="292" customWidth="1"/>
    <col min="7" max="7" width="8.7109375" style="292" customWidth="1"/>
    <col min="8" max="9" width="6.140625" style="292" customWidth="1"/>
    <col min="10" max="10" width="6" style="292" customWidth="1"/>
    <col min="11" max="11" width="6.5703125" style="292" bestFit="1" customWidth="1"/>
    <col min="12" max="12" width="6.140625" style="292" customWidth="1"/>
    <col min="13" max="13" width="8.7109375" style="292" customWidth="1"/>
    <col min="14" max="15" width="6.140625" style="292" customWidth="1"/>
    <col min="16" max="16" width="8.7109375" style="292" customWidth="1"/>
    <col min="17" max="17" width="4.85546875" style="295" customWidth="1"/>
    <col min="18" max="18" width="19" style="249" customWidth="1"/>
    <col min="19" max="16384" width="19" style="249"/>
  </cols>
  <sheetData>
    <row r="1" spans="1:18" x14ac:dyDescent="0.25">
      <c r="B1" s="770" t="s">
        <v>81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248"/>
    </row>
    <row r="2" spans="1:18" x14ac:dyDescent="0.25">
      <c r="B2" s="771" t="s">
        <v>82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250"/>
    </row>
    <row r="3" spans="1:18" x14ac:dyDescent="0.25">
      <c r="B3" s="772" t="s">
        <v>83</v>
      </c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251"/>
    </row>
    <row r="4" spans="1:18" x14ac:dyDescent="0.25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3"/>
    </row>
    <row r="5" spans="1:18" x14ac:dyDescent="0.25">
      <c r="B5" s="254" t="s">
        <v>84</v>
      </c>
      <c r="C5" s="254"/>
      <c r="D5" s="773" t="s">
        <v>85</v>
      </c>
      <c r="E5" s="774"/>
      <c r="F5" s="775" t="s">
        <v>86</v>
      </c>
      <c r="G5" s="776"/>
      <c r="H5" s="777"/>
      <c r="I5" s="778" t="s">
        <v>87</v>
      </c>
      <c r="J5" s="779"/>
      <c r="K5" s="780"/>
      <c r="L5" s="781" t="s">
        <v>88</v>
      </c>
      <c r="M5" s="782"/>
      <c r="N5" s="782"/>
      <c r="O5" s="783" t="s">
        <v>89</v>
      </c>
      <c r="P5" s="783"/>
      <c r="Q5" s="745"/>
      <c r="R5" s="746" t="s">
        <v>307</v>
      </c>
    </row>
    <row r="6" spans="1:18" x14ac:dyDescent="0.25">
      <c r="B6" s="255" t="s">
        <v>40</v>
      </c>
      <c r="C6" s="255"/>
      <c r="D6" s="256"/>
      <c r="E6" s="256"/>
      <c r="F6" s="256"/>
      <c r="G6" s="256"/>
      <c r="H6" s="256"/>
      <c r="I6" s="256"/>
      <c r="J6" s="256"/>
      <c r="K6" s="256"/>
      <c r="L6" s="256"/>
      <c r="M6" s="257"/>
      <c r="N6" s="256"/>
      <c r="O6" s="256"/>
      <c r="P6" s="256"/>
      <c r="Q6" s="747"/>
      <c r="R6" s="748"/>
    </row>
    <row r="7" spans="1:18" ht="18" x14ac:dyDescent="0.25">
      <c r="B7" s="258" t="s">
        <v>7</v>
      </c>
      <c r="C7" s="259" t="s">
        <v>90</v>
      </c>
      <c r="D7" s="260"/>
      <c r="E7" s="260" t="s">
        <v>91</v>
      </c>
      <c r="F7" s="261" t="s">
        <v>92</v>
      </c>
      <c r="G7" s="262"/>
      <c r="H7" s="261" t="s">
        <v>93</v>
      </c>
      <c r="I7" s="263" t="s">
        <v>94</v>
      </c>
      <c r="J7" s="263"/>
      <c r="K7" s="263" t="s">
        <v>95</v>
      </c>
      <c r="L7" s="264" t="s">
        <v>96</v>
      </c>
      <c r="M7" s="264"/>
      <c r="N7" s="264" t="s">
        <v>97</v>
      </c>
      <c r="O7" s="265" t="s">
        <v>98</v>
      </c>
      <c r="P7" s="265"/>
      <c r="Q7" s="749" t="s">
        <v>54</v>
      </c>
      <c r="R7" s="748" t="s">
        <v>308</v>
      </c>
    </row>
    <row r="8" spans="1:18" s="271" customFormat="1" ht="18" x14ac:dyDescent="0.25">
      <c r="A8" s="266"/>
      <c r="B8" s="267"/>
      <c r="C8" s="268"/>
      <c r="D8" s="269"/>
      <c r="E8" s="269"/>
      <c r="F8" s="269"/>
      <c r="G8" s="270"/>
      <c r="H8" s="269"/>
      <c r="I8" s="269"/>
      <c r="J8" s="269"/>
      <c r="K8" s="269"/>
      <c r="L8" s="269"/>
      <c r="M8" s="269"/>
      <c r="N8" s="269"/>
      <c r="O8" s="269"/>
      <c r="P8" s="269"/>
      <c r="Q8" s="749"/>
      <c r="R8" s="748"/>
    </row>
    <row r="9" spans="1:18" ht="18" x14ac:dyDescent="0.25">
      <c r="B9" s="258" t="s">
        <v>3</v>
      </c>
      <c r="C9" s="259" t="s">
        <v>90</v>
      </c>
      <c r="D9" s="260"/>
      <c r="E9" s="260" t="s">
        <v>91</v>
      </c>
      <c r="F9" s="261" t="s">
        <v>92</v>
      </c>
      <c r="G9" s="262"/>
      <c r="H9" s="261" t="s">
        <v>93</v>
      </c>
      <c r="I9" s="263" t="s">
        <v>94</v>
      </c>
      <c r="J9" s="263"/>
      <c r="K9" s="263" t="s">
        <v>95</v>
      </c>
      <c r="L9" s="264" t="s">
        <v>96</v>
      </c>
      <c r="M9" s="264"/>
      <c r="N9" s="264" t="s">
        <v>97</v>
      </c>
      <c r="O9" s="265" t="s">
        <v>98</v>
      </c>
      <c r="P9" s="265"/>
      <c r="Q9" s="749" t="s">
        <v>54</v>
      </c>
      <c r="R9" s="748" t="s">
        <v>308</v>
      </c>
    </row>
    <row r="10" spans="1:18" x14ac:dyDescent="0.25">
      <c r="B10" s="258"/>
      <c r="C10" s="258"/>
      <c r="D10" s="269"/>
      <c r="E10" s="269"/>
      <c r="F10" s="269"/>
      <c r="G10" s="270"/>
      <c r="H10" s="269"/>
      <c r="I10" s="269"/>
      <c r="J10" s="269"/>
      <c r="K10" s="269"/>
      <c r="L10" s="269"/>
      <c r="M10" s="269"/>
      <c r="N10" s="269"/>
      <c r="O10" s="269"/>
      <c r="P10" s="269"/>
      <c r="Q10" s="750"/>
      <c r="R10" s="748"/>
    </row>
    <row r="11" spans="1:18" x14ac:dyDescent="0.25">
      <c r="B11" s="258" t="s">
        <v>4</v>
      </c>
      <c r="C11" s="258"/>
      <c r="D11" s="263"/>
      <c r="E11" s="263"/>
      <c r="F11" s="263"/>
      <c r="G11" s="272"/>
      <c r="H11" s="263"/>
      <c r="I11" s="263"/>
      <c r="J11" s="263"/>
      <c r="K11" s="263"/>
      <c r="L11" s="264" t="s">
        <v>99</v>
      </c>
      <c r="M11" s="264"/>
      <c r="N11" s="264"/>
      <c r="O11" s="263"/>
      <c r="P11" s="263"/>
      <c r="Q11" s="750"/>
      <c r="R11" s="748" t="s">
        <v>308</v>
      </c>
    </row>
    <row r="12" spans="1:18" x14ac:dyDescent="0.25">
      <c r="B12" s="258"/>
      <c r="C12" s="258"/>
      <c r="D12" s="263"/>
      <c r="E12" s="263"/>
      <c r="F12" s="263"/>
      <c r="G12" s="272"/>
      <c r="H12" s="263"/>
      <c r="I12" s="263"/>
      <c r="J12" s="263"/>
      <c r="K12" s="263"/>
      <c r="L12" s="269"/>
      <c r="M12" s="269"/>
      <c r="N12" s="269"/>
      <c r="O12" s="263"/>
      <c r="P12" s="263"/>
      <c r="Q12" s="750"/>
      <c r="R12" s="748"/>
    </row>
    <row r="13" spans="1:18" ht="18" x14ac:dyDescent="0.25">
      <c r="B13" s="258" t="s">
        <v>0</v>
      </c>
      <c r="C13" s="259" t="s">
        <v>90</v>
      </c>
      <c r="D13" s="260"/>
      <c r="E13" s="260" t="s">
        <v>100</v>
      </c>
      <c r="F13" s="261" t="s">
        <v>101</v>
      </c>
      <c r="G13" s="262"/>
      <c r="H13" s="261" t="s">
        <v>102</v>
      </c>
      <c r="I13" s="263" t="s">
        <v>103</v>
      </c>
      <c r="J13" s="263"/>
      <c r="K13" s="263" t="s">
        <v>104</v>
      </c>
      <c r="L13" s="264" t="s">
        <v>105</v>
      </c>
      <c r="M13" s="264"/>
      <c r="N13" s="264" t="s">
        <v>106</v>
      </c>
      <c r="O13" s="265" t="s">
        <v>107</v>
      </c>
      <c r="P13" s="265"/>
      <c r="Q13" s="751" t="s">
        <v>54</v>
      </c>
      <c r="R13" s="748" t="s">
        <v>308</v>
      </c>
    </row>
    <row r="14" spans="1:18" x14ac:dyDescent="0.25">
      <c r="B14" s="258"/>
      <c r="C14" s="258"/>
      <c r="D14" s="263"/>
      <c r="E14" s="263"/>
      <c r="F14" s="263"/>
      <c r="G14" s="272"/>
      <c r="H14" s="263"/>
      <c r="I14" s="263"/>
      <c r="J14" s="263"/>
      <c r="K14" s="263"/>
      <c r="L14" s="263"/>
      <c r="M14" s="263"/>
      <c r="N14" s="263"/>
      <c r="O14" s="263"/>
      <c r="P14" s="263"/>
      <c r="Q14" s="750"/>
      <c r="R14" s="748"/>
    </row>
    <row r="15" spans="1:18" ht="18" x14ac:dyDescent="0.25">
      <c r="B15" s="258" t="s">
        <v>5</v>
      </c>
      <c r="C15" s="259" t="s">
        <v>90</v>
      </c>
      <c r="D15" s="260"/>
      <c r="E15" s="260" t="s">
        <v>108</v>
      </c>
      <c r="F15" s="261" t="s">
        <v>109</v>
      </c>
      <c r="G15" s="262"/>
      <c r="H15" s="261" t="s">
        <v>110</v>
      </c>
      <c r="I15" s="263" t="s">
        <v>111</v>
      </c>
      <c r="J15" s="263"/>
      <c r="K15" s="263" t="s">
        <v>112</v>
      </c>
      <c r="L15" s="264" t="s">
        <v>113</v>
      </c>
      <c r="M15" s="264"/>
      <c r="N15" s="264" t="s">
        <v>114</v>
      </c>
      <c r="O15" s="265" t="s">
        <v>115</v>
      </c>
      <c r="P15" s="265"/>
      <c r="Q15" s="751" t="s">
        <v>54</v>
      </c>
      <c r="R15" s="748" t="s">
        <v>308</v>
      </c>
    </row>
    <row r="16" spans="1:18" x14ac:dyDescent="0.25">
      <c r="B16" s="258"/>
      <c r="C16" s="258"/>
      <c r="D16" s="263"/>
      <c r="E16" s="263"/>
      <c r="F16" s="263"/>
      <c r="G16" s="272"/>
      <c r="H16" s="263"/>
      <c r="I16" s="263"/>
      <c r="J16" s="263"/>
      <c r="K16" s="263"/>
      <c r="L16" s="263"/>
      <c r="M16" s="263"/>
      <c r="N16" s="263"/>
      <c r="O16" s="263"/>
      <c r="P16" s="263"/>
      <c r="Q16" s="750"/>
      <c r="R16" s="748" t="s">
        <v>308</v>
      </c>
    </row>
    <row r="17" spans="1:21" x14ac:dyDescent="0.25">
      <c r="B17" s="274" t="s">
        <v>41</v>
      </c>
      <c r="C17" s="274"/>
      <c r="D17" s="263"/>
      <c r="E17" s="263"/>
      <c r="F17" s="263"/>
      <c r="G17" s="272"/>
      <c r="H17" s="263"/>
      <c r="I17" s="263"/>
      <c r="J17" s="263"/>
      <c r="K17" s="263"/>
      <c r="L17" s="263"/>
      <c r="M17" s="263"/>
      <c r="N17" s="263"/>
      <c r="O17" s="263"/>
      <c r="P17" s="263"/>
      <c r="Q17" s="750"/>
      <c r="R17" s="748"/>
    </row>
    <row r="18" spans="1:21" ht="18" x14ac:dyDescent="0.25">
      <c r="B18" s="258" t="s">
        <v>116</v>
      </c>
      <c r="C18" s="259" t="s">
        <v>90</v>
      </c>
      <c r="D18" s="260"/>
      <c r="E18" s="260" t="s">
        <v>117</v>
      </c>
      <c r="F18" s="261" t="s">
        <v>118</v>
      </c>
      <c r="G18" s="262"/>
      <c r="H18" s="261" t="s">
        <v>119</v>
      </c>
      <c r="I18" s="263" t="s">
        <v>120</v>
      </c>
      <c r="J18" s="263"/>
      <c r="K18" s="263" t="s">
        <v>121</v>
      </c>
      <c r="L18" s="264" t="s">
        <v>122</v>
      </c>
      <c r="M18" s="264"/>
      <c r="N18" s="264" t="s">
        <v>123</v>
      </c>
      <c r="O18" s="265" t="s">
        <v>124</v>
      </c>
      <c r="P18" s="265"/>
      <c r="Q18" s="751" t="s">
        <v>54</v>
      </c>
      <c r="R18" s="748" t="s">
        <v>308</v>
      </c>
    </row>
    <row r="19" spans="1:21" x14ac:dyDescent="0.25">
      <c r="B19" s="296" t="s">
        <v>157</v>
      </c>
      <c r="C19" s="258"/>
      <c r="D19" s="263"/>
      <c r="E19" s="263"/>
      <c r="F19" s="263"/>
      <c r="G19" s="272"/>
      <c r="H19" s="263"/>
      <c r="I19" s="263"/>
      <c r="J19" s="263"/>
      <c r="K19" s="263"/>
      <c r="L19" s="263"/>
      <c r="M19" s="263"/>
      <c r="N19" s="263"/>
      <c r="O19" s="263"/>
      <c r="P19" s="263"/>
      <c r="Q19" s="750"/>
      <c r="R19" s="748"/>
    </row>
    <row r="20" spans="1:21" ht="18" x14ac:dyDescent="0.25">
      <c r="A20" s="247" t="s">
        <v>125</v>
      </c>
      <c r="B20" s="258" t="s">
        <v>6</v>
      </c>
      <c r="C20" s="273" t="s">
        <v>54</v>
      </c>
      <c r="D20" s="260"/>
      <c r="E20" s="260" t="s">
        <v>126</v>
      </c>
      <c r="F20" s="261" t="s">
        <v>127</v>
      </c>
      <c r="G20" s="262"/>
      <c r="H20" s="261" t="s">
        <v>128</v>
      </c>
      <c r="I20" s="263" t="s">
        <v>129</v>
      </c>
      <c r="J20" s="263"/>
      <c r="K20" s="263" t="s">
        <v>130</v>
      </c>
      <c r="L20" s="264" t="s">
        <v>131</v>
      </c>
      <c r="M20" s="264"/>
      <c r="N20" s="264" t="s">
        <v>132</v>
      </c>
      <c r="O20" s="265" t="s">
        <v>133</v>
      </c>
      <c r="P20" s="265"/>
      <c r="Q20" s="749" t="s">
        <v>90</v>
      </c>
      <c r="R20" s="748" t="s">
        <v>308</v>
      </c>
    </row>
    <row r="21" spans="1:21" x14ac:dyDescent="0.25">
      <c r="B21" s="258"/>
      <c r="C21" s="258"/>
      <c r="D21" s="263"/>
      <c r="E21" s="263"/>
      <c r="F21" s="263"/>
      <c r="G21" s="275"/>
      <c r="H21" s="263"/>
      <c r="I21" s="263"/>
      <c r="J21" s="263"/>
      <c r="K21" s="263"/>
      <c r="L21" s="263"/>
      <c r="M21" s="263"/>
      <c r="N21" s="263"/>
      <c r="O21" s="263"/>
      <c r="P21" s="263"/>
      <c r="Q21" s="750"/>
      <c r="R21" s="748"/>
    </row>
    <row r="22" spans="1:21" ht="18" x14ac:dyDescent="0.25">
      <c r="B22" s="258" t="s">
        <v>8</v>
      </c>
      <c r="C22" s="258"/>
      <c r="D22" s="263"/>
      <c r="E22" s="263"/>
      <c r="F22" s="263"/>
      <c r="G22" s="272"/>
      <c r="H22" s="263"/>
      <c r="I22" s="263" t="s">
        <v>121</v>
      </c>
      <c r="J22" s="263"/>
      <c r="K22" s="263" t="s">
        <v>120</v>
      </c>
      <c r="L22" s="264" t="s">
        <v>119</v>
      </c>
      <c r="M22" s="264"/>
      <c r="N22" s="264" t="s">
        <v>118</v>
      </c>
      <c r="O22" s="265" t="s">
        <v>117</v>
      </c>
      <c r="P22" s="265"/>
      <c r="Q22" s="749" t="s">
        <v>90</v>
      </c>
      <c r="R22" s="748" t="s">
        <v>308</v>
      </c>
    </row>
    <row r="23" spans="1:21" ht="18" x14ac:dyDescent="0.25">
      <c r="B23" s="258"/>
      <c r="C23" s="258"/>
      <c r="D23" s="263"/>
      <c r="E23" s="263"/>
      <c r="F23" s="263"/>
      <c r="G23" s="272"/>
      <c r="H23" s="263"/>
      <c r="I23" s="263"/>
      <c r="J23" s="263"/>
      <c r="K23" s="263"/>
      <c r="L23" s="264" t="s">
        <v>122</v>
      </c>
      <c r="M23" s="264"/>
      <c r="N23" s="264" t="s">
        <v>123</v>
      </c>
      <c r="O23" s="265" t="s">
        <v>124</v>
      </c>
      <c r="P23" s="265"/>
      <c r="Q23" s="751" t="s">
        <v>54</v>
      </c>
      <c r="R23" s="748" t="s">
        <v>308</v>
      </c>
    </row>
    <row r="24" spans="1:21" x14ac:dyDescent="0.25">
      <c r="B24" s="274" t="s">
        <v>42</v>
      </c>
      <c r="C24" s="274"/>
      <c r="D24" s="263"/>
      <c r="E24" s="263"/>
      <c r="F24" s="263"/>
      <c r="G24" s="272"/>
      <c r="H24" s="263"/>
      <c r="I24" s="263"/>
      <c r="J24" s="263"/>
      <c r="K24" s="263"/>
      <c r="L24" s="263"/>
      <c r="M24" s="263"/>
      <c r="N24" s="263"/>
      <c r="O24" s="263"/>
      <c r="P24" s="263"/>
      <c r="Q24" s="750"/>
      <c r="R24" s="748"/>
    </row>
    <row r="25" spans="1:21" ht="18" x14ac:dyDescent="0.25">
      <c r="B25" s="258" t="s">
        <v>9</v>
      </c>
      <c r="C25" s="259" t="s">
        <v>90</v>
      </c>
      <c r="D25" s="260"/>
      <c r="E25" s="260" t="s">
        <v>134</v>
      </c>
      <c r="F25" s="261" t="s">
        <v>135</v>
      </c>
      <c r="G25" s="262"/>
      <c r="H25" s="261" t="s">
        <v>136</v>
      </c>
      <c r="I25" s="263" t="s">
        <v>137</v>
      </c>
      <c r="J25" s="263"/>
      <c r="K25" s="263" t="s">
        <v>138</v>
      </c>
      <c r="L25" s="264" t="s">
        <v>139</v>
      </c>
      <c r="M25" s="264"/>
      <c r="N25" s="264" t="s">
        <v>140</v>
      </c>
      <c r="O25" s="265" t="s">
        <v>141</v>
      </c>
      <c r="P25" s="265"/>
      <c r="Q25" s="751" t="s">
        <v>54</v>
      </c>
      <c r="R25" s="748" t="s">
        <v>308</v>
      </c>
    </row>
    <row r="26" spans="1:21" s="271" customFormat="1" ht="18" x14ac:dyDescent="0.25">
      <c r="A26" s="266"/>
      <c r="B26" s="267"/>
      <c r="C26" s="259"/>
      <c r="D26" s="269"/>
      <c r="E26" s="269"/>
      <c r="F26" s="269"/>
      <c r="G26" s="270"/>
      <c r="H26" s="269"/>
      <c r="I26" s="269"/>
      <c r="J26" s="269"/>
      <c r="K26" s="269"/>
      <c r="L26" s="269"/>
      <c r="M26" s="269"/>
      <c r="N26" s="269"/>
      <c r="O26" s="269"/>
      <c r="P26" s="269"/>
      <c r="Q26" s="750"/>
      <c r="R26" s="748"/>
    </row>
    <row r="27" spans="1:21" ht="18" x14ac:dyDescent="0.25">
      <c r="B27" s="258" t="s">
        <v>226</v>
      </c>
      <c r="C27" s="259"/>
      <c r="D27" s="260"/>
      <c r="E27" s="260"/>
      <c r="F27" s="261"/>
      <c r="G27" s="262"/>
      <c r="H27" s="261"/>
      <c r="I27" s="263"/>
      <c r="J27" s="263"/>
      <c r="K27" s="263"/>
      <c r="L27" s="264"/>
      <c r="M27" s="264"/>
      <c r="N27" s="264"/>
      <c r="O27" s="265" t="s">
        <v>311</v>
      </c>
      <c r="P27" s="265"/>
      <c r="Q27" s="273" t="s">
        <v>54</v>
      </c>
      <c r="R27" s="752" t="s">
        <v>309</v>
      </c>
    </row>
    <row r="28" spans="1:21" ht="18" x14ac:dyDescent="0.25">
      <c r="B28" s="258" t="s">
        <v>228</v>
      </c>
      <c r="C28" s="259" t="s">
        <v>90</v>
      </c>
      <c r="D28" s="260"/>
      <c r="E28" s="260" t="s">
        <v>229</v>
      </c>
      <c r="F28" s="261" t="s">
        <v>236</v>
      </c>
      <c r="G28" s="262"/>
      <c r="H28" s="261" t="s">
        <v>230</v>
      </c>
      <c r="I28" s="263" t="s">
        <v>231</v>
      </c>
      <c r="J28" s="263"/>
      <c r="K28" s="263" t="s">
        <v>232</v>
      </c>
      <c r="L28" s="264" t="s">
        <v>233</v>
      </c>
      <c r="M28" s="264"/>
      <c r="N28" s="264" t="s">
        <v>234</v>
      </c>
      <c r="O28" s="265" t="s">
        <v>235</v>
      </c>
      <c r="P28" s="265"/>
      <c r="Q28" s="751" t="s">
        <v>54</v>
      </c>
      <c r="R28" s="748" t="s">
        <v>308</v>
      </c>
    </row>
    <row r="29" spans="1:21" ht="18" x14ac:dyDescent="0.25">
      <c r="B29" s="258"/>
      <c r="C29" s="258"/>
      <c r="D29" s="263"/>
      <c r="E29" s="263"/>
      <c r="F29" s="263"/>
      <c r="G29" s="272"/>
      <c r="H29" s="263"/>
      <c r="I29" s="263"/>
      <c r="J29" s="263"/>
      <c r="K29" s="263"/>
      <c r="L29" s="263"/>
      <c r="M29" s="263"/>
      <c r="N29" s="263"/>
      <c r="O29" s="263"/>
      <c r="P29" s="263"/>
      <c r="Q29" s="268"/>
      <c r="R29" s="753"/>
    </row>
    <row r="30" spans="1:21" x14ac:dyDescent="0.25">
      <c r="B30" s="742" t="s">
        <v>43</v>
      </c>
      <c r="C30" s="743"/>
      <c r="D30" s="269"/>
      <c r="E30" s="269"/>
      <c r="F30" s="269"/>
      <c r="G30" s="744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748"/>
    </row>
    <row r="31" spans="1:21" ht="18" x14ac:dyDescent="0.25">
      <c r="A31" s="247" t="s">
        <v>125</v>
      </c>
      <c r="B31" s="258" t="s">
        <v>218</v>
      </c>
      <c r="C31" s="259" t="s">
        <v>90</v>
      </c>
      <c r="D31" s="260"/>
      <c r="E31" s="260" t="s">
        <v>142</v>
      </c>
      <c r="F31" s="261"/>
      <c r="G31" s="262" t="s">
        <v>143</v>
      </c>
      <c r="H31" s="261"/>
      <c r="I31" s="263" t="s">
        <v>144</v>
      </c>
      <c r="J31" s="263"/>
      <c r="K31" s="263" t="s">
        <v>145</v>
      </c>
      <c r="L31" s="264" t="s">
        <v>146</v>
      </c>
      <c r="M31" s="264"/>
      <c r="N31" s="264" t="s">
        <v>147</v>
      </c>
      <c r="O31" s="265" t="s">
        <v>148</v>
      </c>
      <c r="P31" s="265"/>
      <c r="Q31" s="273" t="s">
        <v>54</v>
      </c>
      <c r="R31" s="748" t="s">
        <v>308</v>
      </c>
      <c r="S31" s="276"/>
      <c r="T31" s="276"/>
      <c r="U31" s="276"/>
    </row>
    <row r="32" spans="1:21" s="271" customFormat="1" ht="18" x14ac:dyDescent="0.25">
      <c r="A32" s="266"/>
      <c r="B32" s="267" t="s">
        <v>219</v>
      </c>
      <c r="C32" s="259"/>
      <c r="D32" s="260"/>
      <c r="E32" s="260" t="s">
        <v>280</v>
      </c>
      <c r="F32" s="261" t="s">
        <v>281</v>
      </c>
      <c r="G32" s="262"/>
      <c r="H32" s="261" t="s">
        <v>282</v>
      </c>
      <c r="I32" s="263" t="s">
        <v>283</v>
      </c>
      <c r="J32" s="263"/>
      <c r="K32" s="263" t="s">
        <v>284</v>
      </c>
      <c r="L32" s="264" t="s">
        <v>285</v>
      </c>
      <c r="M32" s="264"/>
      <c r="N32" s="264" t="s">
        <v>286</v>
      </c>
      <c r="O32" s="265" t="s">
        <v>227</v>
      </c>
      <c r="P32" s="265"/>
      <c r="Q32" s="268"/>
      <c r="R32" s="748" t="s">
        <v>308</v>
      </c>
      <c r="S32" s="277"/>
      <c r="T32" s="277"/>
      <c r="U32" s="277"/>
    </row>
    <row r="33" spans="1:21" ht="18" x14ac:dyDescent="0.25">
      <c r="B33" s="278" t="s">
        <v>220</v>
      </c>
      <c r="C33" s="279" t="s">
        <v>90</v>
      </c>
      <c r="D33" s="499"/>
      <c r="E33" s="740">
        <v>0.1</v>
      </c>
      <c r="F33" s="280" t="s">
        <v>302</v>
      </c>
      <c r="G33" s="281"/>
      <c r="H33" s="280" t="s">
        <v>303</v>
      </c>
      <c r="I33" s="282" t="s">
        <v>131</v>
      </c>
      <c r="J33" s="282"/>
      <c r="K33" s="741">
        <v>-0.09</v>
      </c>
      <c r="L33" s="283" t="s">
        <v>304</v>
      </c>
      <c r="M33" s="283"/>
      <c r="N33" s="283" t="s">
        <v>305</v>
      </c>
      <c r="O33" s="284" t="s">
        <v>306</v>
      </c>
      <c r="P33" s="284"/>
      <c r="Q33" s="285" t="s">
        <v>54</v>
      </c>
      <c r="R33" s="754" t="s">
        <v>308</v>
      </c>
    </row>
    <row r="34" spans="1:21" x14ac:dyDescent="0.25">
      <c r="B34" s="286"/>
      <c r="C34" s="286"/>
      <c r="D34" s="287"/>
      <c r="E34" s="287"/>
      <c r="F34" s="287"/>
      <c r="G34" s="287"/>
      <c r="H34" s="287"/>
      <c r="I34" s="287"/>
      <c r="J34" s="287"/>
      <c r="K34" s="287"/>
      <c r="L34" s="287"/>
      <c r="M34" s="286"/>
      <c r="N34" s="287"/>
      <c r="O34" s="287"/>
      <c r="P34" s="287"/>
      <c r="Q34" s="288"/>
    </row>
    <row r="35" spans="1:21" x14ac:dyDescent="0.25">
      <c r="B35" s="289" t="s">
        <v>149</v>
      </c>
      <c r="C35" s="289"/>
      <c r="D35" s="290"/>
      <c r="E35" s="290"/>
      <c r="F35" s="290"/>
      <c r="G35" s="290"/>
      <c r="H35" s="287"/>
      <c r="I35" s="287"/>
      <c r="J35" s="287"/>
      <c r="K35" s="287"/>
      <c r="L35" s="287"/>
      <c r="M35" s="286"/>
      <c r="N35" s="287"/>
      <c r="O35" s="287"/>
      <c r="P35" s="287"/>
      <c r="Q35" s="267"/>
    </row>
    <row r="36" spans="1:21" x14ac:dyDescent="0.25">
      <c r="B36" s="291" t="s">
        <v>7</v>
      </c>
      <c r="C36" s="291"/>
      <c r="D36" s="291" t="s">
        <v>150</v>
      </c>
      <c r="E36" s="291"/>
      <c r="F36" s="291"/>
      <c r="G36" s="291"/>
      <c r="H36" s="258"/>
      <c r="I36" s="258"/>
      <c r="J36" s="258"/>
      <c r="K36" s="258"/>
      <c r="L36" s="258"/>
      <c r="M36" s="258"/>
      <c r="N36" s="258"/>
      <c r="O36" s="258"/>
      <c r="Q36" s="267"/>
    </row>
    <row r="37" spans="1:21" x14ac:dyDescent="0.25">
      <c r="B37" s="291" t="s">
        <v>3</v>
      </c>
      <c r="C37" s="291"/>
      <c r="D37" s="291" t="s">
        <v>151</v>
      </c>
      <c r="E37" s="291"/>
      <c r="F37" s="291"/>
      <c r="G37" s="291"/>
      <c r="H37" s="258"/>
      <c r="I37" s="258"/>
      <c r="J37" s="258"/>
      <c r="K37" s="258"/>
      <c r="L37" s="258"/>
      <c r="M37" s="258"/>
      <c r="N37" s="258"/>
      <c r="O37" s="258"/>
      <c r="Q37" s="267"/>
    </row>
    <row r="38" spans="1:21" x14ac:dyDescent="0.25">
      <c r="B38" s="291" t="s">
        <v>4</v>
      </c>
      <c r="C38" s="291"/>
      <c r="D38" s="291" t="s">
        <v>152</v>
      </c>
      <c r="E38" s="291"/>
      <c r="F38" s="291"/>
      <c r="G38" s="291"/>
      <c r="H38" s="258"/>
      <c r="I38" s="258"/>
      <c r="J38" s="258"/>
      <c r="K38" s="258"/>
      <c r="L38" s="258"/>
      <c r="M38" s="258"/>
      <c r="N38" s="258"/>
      <c r="O38" s="258"/>
      <c r="Q38" s="267"/>
    </row>
    <row r="39" spans="1:21" x14ac:dyDescent="0.25">
      <c r="B39" s="291" t="s">
        <v>0</v>
      </c>
      <c r="C39" s="291"/>
      <c r="D39" s="291" t="s">
        <v>153</v>
      </c>
      <c r="E39" s="291"/>
      <c r="F39" s="291"/>
      <c r="G39" s="291"/>
      <c r="H39" s="258"/>
      <c r="I39" s="258"/>
      <c r="J39" s="258"/>
      <c r="K39" s="258"/>
      <c r="L39" s="258"/>
      <c r="M39" s="258"/>
      <c r="N39" s="258"/>
      <c r="O39" s="258"/>
      <c r="Q39" s="267"/>
    </row>
    <row r="40" spans="1:21" x14ac:dyDescent="0.25">
      <c r="B40" s="291" t="s">
        <v>5</v>
      </c>
      <c r="C40" s="291"/>
      <c r="D40" s="291" t="s">
        <v>154</v>
      </c>
      <c r="E40" s="291"/>
      <c r="F40" s="291"/>
      <c r="G40" s="293"/>
      <c r="H40" s="258"/>
      <c r="I40" s="258"/>
      <c r="K40" s="258"/>
      <c r="L40" s="258"/>
      <c r="M40" s="258"/>
      <c r="N40" s="258"/>
      <c r="O40" s="258"/>
      <c r="Q40" s="267"/>
    </row>
    <row r="41" spans="1:21" x14ac:dyDescent="0.25">
      <c r="B41" s="291" t="s">
        <v>116</v>
      </c>
      <c r="C41" s="291"/>
      <c r="D41" s="291" t="s">
        <v>155</v>
      </c>
      <c r="E41" s="291"/>
      <c r="F41" s="291"/>
      <c r="G41" s="291"/>
      <c r="H41" s="258"/>
      <c r="I41" s="258"/>
      <c r="J41" s="258"/>
      <c r="K41" s="258"/>
      <c r="L41" s="258"/>
      <c r="M41" s="258"/>
      <c r="N41" s="258"/>
      <c r="O41" s="258"/>
      <c r="Q41" s="267"/>
    </row>
    <row r="42" spans="1:21" x14ac:dyDescent="0.25">
      <c r="B42" s="291" t="s">
        <v>9</v>
      </c>
      <c r="C42" s="291"/>
      <c r="D42" s="291" t="s">
        <v>156</v>
      </c>
      <c r="F42" s="291"/>
      <c r="G42" s="291"/>
      <c r="H42" s="258"/>
      <c r="I42" s="258"/>
      <c r="J42" s="258"/>
      <c r="K42" s="258"/>
      <c r="L42" s="258"/>
      <c r="M42" s="258"/>
      <c r="N42" s="258"/>
      <c r="O42" s="258"/>
    </row>
    <row r="43" spans="1:21" s="292" customFormat="1" x14ac:dyDescent="0.25">
      <c r="A43" s="294"/>
      <c r="B43" s="293" t="s">
        <v>221</v>
      </c>
      <c r="D43" s="291" t="s">
        <v>222</v>
      </c>
      <c r="Q43" s="295"/>
      <c r="R43" s="249"/>
      <c r="S43" s="249"/>
      <c r="T43" s="249"/>
      <c r="U43" s="249"/>
    </row>
    <row r="44" spans="1:21" x14ac:dyDescent="0.25">
      <c r="B44" s="293" t="s">
        <v>219</v>
      </c>
      <c r="C44" s="293"/>
      <c r="D44" s="293" t="s">
        <v>223</v>
      </c>
      <c r="E44" s="293"/>
      <c r="F44" s="293"/>
    </row>
    <row r="45" spans="1:21" x14ac:dyDescent="0.25">
      <c r="B45" s="293" t="s">
        <v>220</v>
      </c>
      <c r="C45" s="293"/>
      <c r="D45" s="293" t="s">
        <v>224</v>
      </c>
      <c r="E45" s="293"/>
      <c r="F45" s="293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78" orientation="portrait" r:id="rId1"/>
  <headerFooter alignWithMargins="0">
    <oddHeader>&amp;A</oddHeader>
    <oddFooter>Page &amp;P of &amp;N</oddFooter>
  </headerFooter>
  <ignoredErrors>
    <ignoredError sqref="E29:O31 E7:O25 E28:O28 M32 J32 G32 E32:F32 H32:I32 K32:L32 N32:O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S56"/>
  <sheetViews>
    <sheetView view="pageBreakPreview" topLeftCell="N1" zoomScale="60" zoomScaleNormal="100" workbookViewId="0">
      <selection activeCell="B15" sqref="B15:G15"/>
    </sheetView>
  </sheetViews>
  <sheetFormatPr defaultRowHeight="15" x14ac:dyDescent="0.25"/>
  <cols>
    <col min="1" max="1" width="12.140625" style="325" customWidth="1"/>
    <col min="2" max="16384" width="9.140625" style="325"/>
  </cols>
  <sheetData>
    <row r="1" spans="1:45" ht="21.75" thickBot="1" x14ac:dyDescent="0.4">
      <c r="A1" s="323" t="s">
        <v>192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</row>
    <row r="2" spans="1:45" ht="15.75" x14ac:dyDescent="0.25">
      <c r="A2" s="784" t="s">
        <v>162</v>
      </c>
      <c r="B2" s="787" t="s">
        <v>163</v>
      </c>
      <c r="C2" s="787"/>
      <c r="D2" s="787"/>
      <c r="E2" s="787"/>
      <c r="F2" s="787"/>
      <c r="G2" s="788"/>
      <c r="H2" s="787" t="s">
        <v>164</v>
      </c>
      <c r="I2" s="787"/>
      <c r="J2" s="787"/>
      <c r="K2" s="787"/>
      <c r="L2" s="787"/>
      <c r="M2" s="787"/>
      <c r="N2" s="787"/>
      <c r="O2" s="787"/>
      <c r="P2" s="788"/>
      <c r="Q2" s="787" t="s">
        <v>165</v>
      </c>
      <c r="R2" s="787"/>
      <c r="S2" s="787"/>
      <c r="T2" s="787"/>
      <c r="U2" s="787"/>
      <c r="V2" s="787"/>
      <c r="W2" s="787"/>
      <c r="X2" s="787"/>
      <c r="Y2" s="788"/>
      <c r="Z2" s="787" t="s">
        <v>166</v>
      </c>
      <c r="AA2" s="787"/>
      <c r="AB2" s="787"/>
      <c r="AC2" s="787"/>
      <c r="AD2" s="787"/>
      <c r="AE2" s="787"/>
      <c r="AF2" s="787"/>
      <c r="AG2" s="787"/>
      <c r="AH2" s="788"/>
      <c r="AI2" s="787" t="s">
        <v>167</v>
      </c>
      <c r="AJ2" s="787"/>
      <c r="AK2" s="787"/>
      <c r="AL2" s="787"/>
      <c r="AM2" s="787"/>
      <c r="AN2" s="787"/>
      <c r="AO2" s="787"/>
      <c r="AP2" s="787"/>
      <c r="AQ2" s="787"/>
    </row>
    <row r="3" spans="1:45" ht="15.75" x14ac:dyDescent="0.25">
      <c r="A3" s="785"/>
      <c r="B3" s="789" t="s">
        <v>168</v>
      </c>
      <c r="C3" s="789"/>
      <c r="D3" s="790"/>
      <c r="E3" s="789" t="s">
        <v>169</v>
      </c>
      <c r="F3" s="789"/>
      <c r="G3" s="791"/>
      <c r="H3" s="789" t="s">
        <v>170</v>
      </c>
      <c r="I3" s="789"/>
      <c r="J3" s="790"/>
      <c r="K3" s="792" t="s">
        <v>171</v>
      </c>
      <c r="L3" s="789"/>
      <c r="M3" s="790"/>
      <c r="N3" s="789" t="s">
        <v>172</v>
      </c>
      <c r="O3" s="789"/>
      <c r="P3" s="791"/>
      <c r="Q3" s="789" t="s">
        <v>173</v>
      </c>
      <c r="R3" s="789"/>
      <c r="S3" s="790"/>
      <c r="T3" s="792" t="s">
        <v>174</v>
      </c>
      <c r="U3" s="789"/>
      <c r="V3" s="790"/>
      <c r="W3" s="789" t="s">
        <v>175</v>
      </c>
      <c r="X3" s="789"/>
      <c r="Y3" s="791"/>
      <c r="Z3" s="789" t="s">
        <v>176</v>
      </c>
      <c r="AA3" s="789"/>
      <c r="AB3" s="790"/>
      <c r="AC3" s="792" t="s">
        <v>177</v>
      </c>
      <c r="AD3" s="789"/>
      <c r="AE3" s="790"/>
      <c r="AF3" s="789" t="s">
        <v>178</v>
      </c>
      <c r="AG3" s="789"/>
      <c r="AH3" s="791"/>
      <c r="AI3" s="789" t="s">
        <v>179</v>
      </c>
      <c r="AJ3" s="789"/>
      <c r="AK3" s="790"/>
      <c r="AL3" s="792" t="s">
        <v>180</v>
      </c>
      <c r="AM3" s="789"/>
      <c r="AN3" s="790"/>
      <c r="AO3" s="789" t="s">
        <v>181</v>
      </c>
      <c r="AP3" s="789"/>
      <c r="AQ3" s="789"/>
    </row>
    <row r="4" spans="1:45" ht="15.75" thickBot="1" x14ac:dyDescent="0.3">
      <c r="A4" s="786"/>
      <c r="B4" s="326">
        <v>2011</v>
      </c>
      <c r="C4" s="326">
        <v>2012</v>
      </c>
      <c r="D4" s="327">
        <v>2013</v>
      </c>
      <c r="E4" s="326">
        <v>2011</v>
      </c>
      <c r="F4" s="326">
        <v>2012</v>
      </c>
      <c r="G4" s="326">
        <v>2013</v>
      </c>
      <c r="H4" s="328">
        <v>2011</v>
      </c>
      <c r="I4" s="326">
        <v>2012</v>
      </c>
      <c r="J4" s="327">
        <v>2013</v>
      </c>
      <c r="K4" s="326">
        <v>2011</v>
      </c>
      <c r="L4" s="326">
        <v>2012</v>
      </c>
      <c r="M4" s="327">
        <v>2013</v>
      </c>
      <c r="N4" s="326">
        <v>2011</v>
      </c>
      <c r="O4" s="326">
        <v>2012</v>
      </c>
      <c r="P4" s="326">
        <v>2013</v>
      </c>
      <c r="Q4" s="328">
        <v>2011</v>
      </c>
      <c r="R4" s="326">
        <v>2012</v>
      </c>
      <c r="S4" s="327">
        <v>2013</v>
      </c>
      <c r="T4" s="326">
        <v>2011</v>
      </c>
      <c r="U4" s="326">
        <v>2012</v>
      </c>
      <c r="V4" s="327">
        <v>2013</v>
      </c>
      <c r="W4" s="326">
        <v>2011</v>
      </c>
      <c r="X4" s="326">
        <v>2012</v>
      </c>
      <c r="Y4" s="326">
        <v>2013</v>
      </c>
      <c r="Z4" s="328">
        <v>2011</v>
      </c>
      <c r="AA4" s="326">
        <v>2012</v>
      </c>
      <c r="AB4" s="327">
        <v>2013</v>
      </c>
      <c r="AC4" s="326">
        <v>2011</v>
      </c>
      <c r="AD4" s="326">
        <v>2012</v>
      </c>
      <c r="AE4" s="327">
        <v>2013</v>
      </c>
      <c r="AF4" s="326">
        <v>2011</v>
      </c>
      <c r="AG4" s="326">
        <v>2012</v>
      </c>
      <c r="AH4" s="326">
        <v>2013</v>
      </c>
      <c r="AI4" s="328">
        <v>2011</v>
      </c>
      <c r="AJ4" s="326">
        <v>2012</v>
      </c>
      <c r="AK4" s="327">
        <v>2013</v>
      </c>
      <c r="AL4" s="326">
        <v>2011</v>
      </c>
      <c r="AM4" s="326">
        <v>2012</v>
      </c>
      <c r="AN4" s="327">
        <v>2013</v>
      </c>
      <c r="AO4" s="326">
        <v>2011</v>
      </c>
      <c r="AP4" s="326">
        <v>2012</v>
      </c>
      <c r="AQ4" s="326">
        <v>2013</v>
      </c>
    </row>
    <row r="5" spans="1:45" x14ac:dyDescent="0.25">
      <c r="A5" s="329" t="s">
        <v>193</v>
      </c>
      <c r="B5" s="330">
        <v>11.8</v>
      </c>
      <c r="C5" s="331">
        <v>12.5</v>
      </c>
      <c r="D5" s="331">
        <v>12.1</v>
      </c>
      <c r="E5" s="332">
        <v>400</v>
      </c>
      <c r="F5" s="333">
        <v>420</v>
      </c>
      <c r="G5" s="333">
        <v>375</v>
      </c>
      <c r="H5" s="334">
        <v>76.5</v>
      </c>
      <c r="I5" s="331">
        <v>76.599999999999994</v>
      </c>
      <c r="J5" s="331">
        <v>77.2</v>
      </c>
      <c r="K5" s="335">
        <v>0.41</v>
      </c>
      <c r="L5" s="336">
        <v>0.39</v>
      </c>
      <c r="M5" s="336">
        <v>0.38</v>
      </c>
      <c r="N5" s="337">
        <v>7.2</v>
      </c>
      <c r="O5" s="331">
        <v>6.6</v>
      </c>
      <c r="P5" s="331">
        <v>6.5</v>
      </c>
      <c r="Q5" s="334">
        <v>59.1</v>
      </c>
      <c r="R5" s="331">
        <v>57.8</v>
      </c>
      <c r="S5" s="331">
        <v>59.4</v>
      </c>
      <c r="T5" s="338">
        <v>5.5</v>
      </c>
      <c r="U5" s="331">
        <v>6.75</v>
      </c>
      <c r="V5" s="331">
        <v>6.25</v>
      </c>
      <c r="W5" s="338">
        <v>7.5</v>
      </c>
      <c r="X5" s="331">
        <v>13</v>
      </c>
      <c r="Y5" s="331">
        <v>8.5</v>
      </c>
      <c r="Z5" s="334">
        <v>3.3</v>
      </c>
      <c r="AA5" s="331">
        <v>2.2999999999999998</v>
      </c>
      <c r="AB5" s="331">
        <v>1.9</v>
      </c>
      <c r="AC5" s="337">
        <v>7</v>
      </c>
      <c r="AD5" s="331">
        <v>4.3</v>
      </c>
      <c r="AE5" s="331">
        <v>3.5</v>
      </c>
      <c r="AF5" s="332">
        <v>765</v>
      </c>
      <c r="AG5" s="333">
        <v>840</v>
      </c>
      <c r="AH5" s="333">
        <v>830</v>
      </c>
      <c r="AI5" s="339"/>
      <c r="AJ5" s="340"/>
      <c r="AK5" s="340">
        <v>80</v>
      </c>
      <c r="AL5" s="341"/>
      <c r="AM5" s="340"/>
      <c r="AN5" s="340">
        <v>340</v>
      </c>
      <c r="AO5" s="380"/>
      <c r="AP5" s="381"/>
      <c r="AQ5" s="381">
        <v>18.399999999999999</v>
      </c>
      <c r="AR5" s="344"/>
      <c r="AS5" s="344"/>
    </row>
    <row r="6" spans="1:45" ht="15.75" thickBot="1" x14ac:dyDescent="0.3">
      <c r="A6" s="345" t="s">
        <v>185</v>
      </c>
      <c r="B6" s="346">
        <f t="shared" ref="B6:AQ6" si="0">AVERAGE(B7:B12)</f>
        <v>11.625</v>
      </c>
      <c r="C6" s="346">
        <f t="shared" si="0"/>
        <v>12.766666666666666</v>
      </c>
      <c r="D6" s="346">
        <f t="shared" si="0"/>
        <v>12.299999999999999</v>
      </c>
      <c r="E6" s="347">
        <f t="shared" si="0"/>
        <v>412.5</v>
      </c>
      <c r="F6" s="348">
        <f t="shared" si="0"/>
        <v>453.33333333333331</v>
      </c>
      <c r="G6" s="348">
        <f t="shared" si="0"/>
        <v>367.5</v>
      </c>
      <c r="H6" s="349">
        <f t="shared" si="0"/>
        <v>76.474999999999994</v>
      </c>
      <c r="I6" s="346">
        <f t="shared" si="0"/>
        <v>77.033333333333331</v>
      </c>
      <c r="J6" s="346">
        <f t="shared" si="0"/>
        <v>77.033333333333331</v>
      </c>
      <c r="K6" s="350">
        <f t="shared" si="0"/>
        <v>0.41249999999999998</v>
      </c>
      <c r="L6" s="351">
        <f t="shared" si="0"/>
        <v>0.39333333333333337</v>
      </c>
      <c r="M6" s="351">
        <f t="shared" si="0"/>
        <v>0.39333333333333337</v>
      </c>
      <c r="N6" s="352">
        <f t="shared" si="0"/>
        <v>7.1</v>
      </c>
      <c r="O6" s="346">
        <f t="shared" si="0"/>
        <v>6.3166666666666664</v>
      </c>
      <c r="P6" s="346">
        <f t="shared" si="0"/>
        <v>6.5</v>
      </c>
      <c r="Q6" s="349">
        <f t="shared" si="0"/>
        <v>59.224999999999994</v>
      </c>
      <c r="R6" s="346">
        <f t="shared" si="0"/>
        <v>59.083333333333336</v>
      </c>
      <c r="S6" s="346">
        <f t="shared" si="0"/>
        <v>60.433333333333337</v>
      </c>
      <c r="T6" s="352">
        <f t="shared" si="0"/>
        <v>5.6875</v>
      </c>
      <c r="U6" s="346">
        <f t="shared" si="0"/>
        <v>7.416666666666667</v>
      </c>
      <c r="V6" s="346">
        <f t="shared" si="0"/>
        <v>6.833333333333333</v>
      </c>
      <c r="W6" s="352">
        <f t="shared" si="0"/>
        <v>7.25</v>
      </c>
      <c r="X6" s="346">
        <f t="shared" si="0"/>
        <v>13.833333333333334</v>
      </c>
      <c r="Y6" s="346">
        <f t="shared" si="0"/>
        <v>9.5833333333333339</v>
      </c>
      <c r="Z6" s="349">
        <f t="shared" si="0"/>
        <v>2.75</v>
      </c>
      <c r="AA6" s="346">
        <f t="shared" si="0"/>
        <v>2.0333333333333332</v>
      </c>
      <c r="AB6" s="346">
        <f t="shared" si="0"/>
        <v>2.0499999999999994</v>
      </c>
      <c r="AC6" s="352">
        <f t="shared" si="0"/>
        <v>5.7750000000000004</v>
      </c>
      <c r="AD6" s="346">
        <f t="shared" si="0"/>
        <v>3.6166666666666667</v>
      </c>
      <c r="AE6" s="346">
        <f t="shared" si="0"/>
        <v>3.9</v>
      </c>
      <c r="AF6" s="347">
        <f t="shared" si="0"/>
        <v>758.75</v>
      </c>
      <c r="AG6" s="348">
        <f t="shared" si="0"/>
        <v>915</v>
      </c>
      <c r="AH6" s="348">
        <f t="shared" si="0"/>
        <v>885</v>
      </c>
      <c r="AI6" s="353" t="e">
        <f t="shared" si="0"/>
        <v>#DIV/0!</v>
      </c>
      <c r="AJ6" s="354" t="e">
        <f t="shared" si="0"/>
        <v>#DIV/0!</v>
      </c>
      <c r="AK6" s="354">
        <f t="shared" si="0"/>
        <v>98.166666666666671</v>
      </c>
      <c r="AL6" s="355" t="e">
        <f t="shared" si="0"/>
        <v>#DIV/0!</v>
      </c>
      <c r="AM6" s="354" t="e">
        <f t="shared" si="0"/>
        <v>#DIV/0!</v>
      </c>
      <c r="AN6" s="354">
        <f t="shared" si="0"/>
        <v>400</v>
      </c>
      <c r="AO6" s="382" t="e">
        <f t="shared" si="0"/>
        <v>#DIV/0!</v>
      </c>
      <c r="AP6" s="383" t="e">
        <f t="shared" si="0"/>
        <v>#DIV/0!</v>
      </c>
      <c r="AQ6" s="383">
        <f t="shared" si="0"/>
        <v>19.516666666666666</v>
      </c>
      <c r="AR6" s="344"/>
      <c r="AS6" s="344"/>
    </row>
    <row r="7" spans="1:45" s="324" customFormat="1" x14ac:dyDescent="0.25">
      <c r="A7" s="356" t="s">
        <v>78</v>
      </c>
      <c r="B7" s="357">
        <v>11.5</v>
      </c>
      <c r="C7" s="331">
        <v>12.4</v>
      </c>
      <c r="D7" s="331">
        <v>12.3</v>
      </c>
      <c r="E7" s="358">
        <v>400</v>
      </c>
      <c r="F7" s="333">
        <v>420</v>
      </c>
      <c r="G7" s="333">
        <v>360</v>
      </c>
      <c r="H7" s="359">
        <v>76.3</v>
      </c>
      <c r="I7" s="331">
        <v>77.3</v>
      </c>
      <c r="J7" s="331">
        <v>77.5</v>
      </c>
      <c r="K7" s="360">
        <v>0.4</v>
      </c>
      <c r="L7" s="336">
        <v>0.39</v>
      </c>
      <c r="M7" s="336">
        <v>0.37</v>
      </c>
      <c r="N7" s="361">
        <v>6.6</v>
      </c>
      <c r="O7" s="331">
        <v>5.8</v>
      </c>
      <c r="P7" s="331">
        <v>5.9</v>
      </c>
      <c r="Q7" s="359">
        <v>57.8</v>
      </c>
      <c r="R7" s="362">
        <v>56.3</v>
      </c>
      <c r="S7" s="331">
        <v>58.5</v>
      </c>
      <c r="T7" s="361">
        <v>6.25</v>
      </c>
      <c r="U7" s="331">
        <v>6.75</v>
      </c>
      <c r="V7" s="331">
        <v>7</v>
      </c>
      <c r="W7" s="361">
        <v>7.5</v>
      </c>
      <c r="X7" s="331">
        <v>13.5</v>
      </c>
      <c r="Y7" s="331">
        <v>9</v>
      </c>
      <c r="Z7" s="359">
        <v>2.5</v>
      </c>
      <c r="AA7" s="331">
        <v>1.8</v>
      </c>
      <c r="AB7" s="331">
        <v>1.9</v>
      </c>
      <c r="AC7" s="361">
        <v>5.6</v>
      </c>
      <c r="AD7" s="331">
        <v>2.9</v>
      </c>
      <c r="AE7" s="331">
        <v>3.8</v>
      </c>
      <c r="AF7" s="358">
        <v>770</v>
      </c>
      <c r="AG7" s="333">
        <v>865</v>
      </c>
      <c r="AH7" s="333">
        <v>875</v>
      </c>
      <c r="AI7" s="339"/>
      <c r="AJ7" s="340"/>
      <c r="AK7" s="340">
        <v>99</v>
      </c>
      <c r="AL7" s="363"/>
      <c r="AM7" s="340"/>
      <c r="AN7" s="340">
        <v>393</v>
      </c>
      <c r="AO7" s="384"/>
      <c r="AP7" s="381"/>
      <c r="AQ7" s="381">
        <v>19.8</v>
      </c>
      <c r="AR7" s="366"/>
      <c r="AS7" s="366"/>
    </row>
    <row r="8" spans="1:45" s="324" customFormat="1" x14ac:dyDescent="0.25">
      <c r="A8" s="356" t="s">
        <v>79</v>
      </c>
      <c r="B8" s="359">
        <v>12</v>
      </c>
      <c r="C8" s="331">
        <v>13</v>
      </c>
      <c r="D8" s="331">
        <v>12.6</v>
      </c>
      <c r="E8" s="358">
        <v>420</v>
      </c>
      <c r="F8" s="333">
        <v>455</v>
      </c>
      <c r="G8" s="333">
        <v>325</v>
      </c>
      <c r="H8" s="359">
        <v>75.599999999999994</v>
      </c>
      <c r="I8" s="331">
        <v>77</v>
      </c>
      <c r="J8" s="331">
        <v>76.3</v>
      </c>
      <c r="K8" s="360">
        <v>0.45</v>
      </c>
      <c r="L8" s="336">
        <v>0.42</v>
      </c>
      <c r="M8" s="336">
        <v>0.42</v>
      </c>
      <c r="N8" s="361">
        <v>7.5</v>
      </c>
      <c r="O8" s="331">
        <v>6.7</v>
      </c>
      <c r="P8" s="331">
        <v>6.8</v>
      </c>
      <c r="Q8" s="359">
        <v>62.2</v>
      </c>
      <c r="R8" s="331">
        <v>61.6</v>
      </c>
      <c r="S8" s="331">
        <v>63.6</v>
      </c>
      <c r="T8" s="361">
        <v>4.75</v>
      </c>
      <c r="U8" s="331">
        <v>6</v>
      </c>
      <c r="V8" s="331">
        <v>5.5</v>
      </c>
      <c r="W8" s="361">
        <v>8.5</v>
      </c>
      <c r="X8" s="331">
        <v>8.5</v>
      </c>
      <c r="Y8" s="331">
        <v>8</v>
      </c>
      <c r="Z8" s="359">
        <v>2.8</v>
      </c>
      <c r="AA8" s="331">
        <v>1.9</v>
      </c>
      <c r="AB8" s="331">
        <v>1.8</v>
      </c>
      <c r="AC8" s="361">
        <v>6.1</v>
      </c>
      <c r="AD8" s="331">
        <v>3.3</v>
      </c>
      <c r="AE8" s="331">
        <v>2.9</v>
      </c>
      <c r="AF8" s="358">
        <v>775</v>
      </c>
      <c r="AG8" s="333">
        <v>875</v>
      </c>
      <c r="AH8" s="333">
        <v>880</v>
      </c>
      <c r="AI8" s="339"/>
      <c r="AJ8" s="340"/>
      <c r="AK8" s="340">
        <v>57</v>
      </c>
      <c r="AL8" s="363"/>
      <c r="AM8" s="340"/>
      <c r="AN8" s="340">
        <v>210</v>
      </c>
      <c r="AO8" s="384"/>
      <c r="AP8" s="381"/>
      <c r="AQ8" s="381">
        <v>20</v>
      </c>
      <c r="AR8" s="366"/>
      <c r="AS8" s="366"/>
    </row>
    <row r="9" spans="1:45" s="324" customFormat="1" x14ac:dyDescent="0.25">
      <c r="A9" s="356" t="s">
        <v>26</v>
      </c>
      <c r="B9" s="359">
        <v>11.2</v>
      </c>
      <c r="C9" s="331">
        <v>12.6</v>
      </c>
      <c r="D9" s="331">
        <v>11.7</v>
      </c>
      <c r="E9" s="358">
        <v>405</v>
      </c>
      <c r="F9" s="333">
        <v>435</v>
      </c>
      <c r="G9" s="333">
        <v>360</v>
      </c>
      <c r="H9" s="359">
        <v>77.599999999999994</v>
      </c>
      <c r="I9" s="331">
        <v>77.2</v>
      </c>
      <c r="J9" s="331">
        <v>77.8</v>
      </c>
      <c r="K9" s="360">
        <v>0.41</v>
      </c>
      <c r="L9" s="336">
        <v>0.39</v>
      </c>
      <c r="M9" s="336">
        <v>0.39</v>
      </c>
      <c r="N9" s="361">
        <v>7.2</v>
      </c>
      <c r="O9" s="331">
        <v>6.2</v>
      </c>
      <c r="P9" s="331">
        <v>6.5</v>
      </c>
      <c r="Q9" s="359">
        <v>58.1</v>
      </c>
      <c r="R9" s="331">
        <v>58.1</v>
      </c>
      <c r="S9" s="331">
        <v>58.2</v>
      </c>
      <c r="T9" s="361">
        <v>6.75</v>
      </c>
      <c r="U9" s="331">
        <v>9.5</v>
      </c>
      <c r="V9" s="331">
        <v>7.75</v>
      </c>
      <c r="W9" s="361">
        <v>7</v>
      </c>
      <c r="X9" s="331">
        <v>12.5</v>
      </c>
      <c r="Y9" s="331">
        <v>9</v>
      </c>
      <c r="Z9" s="359">
        <v>2.7</v>
      </c>
      <c r="AA9" s="331">
        <v>2.2999999999999998</v>
      </c>
      <c r="AB9" s="331">
        <v>2.4</v>
      </c>
      <c r="AC9" s="361">
        <v>5.3</v>
      </c>
      <c r="AD9" s="331">
        <v>4</v>
      </c>
      <c r="AE9" s="331">
        <v>4.8</v>
      </c>
      <c r="AF9" s="358">
        <v>725</v>
      </c>
      <c r="AG9" s="333">
        <v>905</v>
      </c>
      <c r="AH9" s="333">
        <v>830</v>
      </c>
      <c r="AI9" s="339"/>
      <c r="AJ9" s="340"/>
      <c r="AK9" s="340">
        <v>124</v>
      </c>
      <c r="AL9" s="363"/>
      <c r="AM9" s="340"/>
      <c r="AN9" s="340">
        <v>494</v>
      </c>
      <c r="AO9" s="384"/>
      <c r="AP9" s="381"/>
      <c r="AQ9" s="381">
        <v>20</v>
      </c>
      <c r="AR9" s="366"/>
      <c r="AS9" s="366"/>
    </row>
    <row r="10" spans="1:45" x14ac:dyDescent="0.25">
      <c r="A10" s="356" t="s">
        <v>68</v>
      </c>
      <c r="B10" s="359">
        <v>11.8</v>
      </c>
      <c r="C10" s="331">
        <v>12.6</v>
      </c>
      <c r="D10" s="331">
        <v>12.1</v>
      </c>
      <c r="E10" s="358">
        <v>425</v>
      </c>
      <c r="F10" s="333">
        <v>460</v>
      </c>
      <c r="G10" s="333">
        <v>360</v>
      </c>
      <c r="H10" s="359">
        <v>76.400000000000006</v>
      </c>
      <c r="I10" s="331">
        <v>76.7</v>
      </c>
      <c r="J10" s="331">
        <v>76.900000000000006</v>
      </c>
      <c r="K10" s="360">
        <v>0.39</v>
      </c>
      <c r="L10" s="336">
        <v>0.37</v>
      </c>
      <c r="M10" s="336">
        <v>0.37</v>
      </c>
      <c r="N10" s="361">
        <v>7.1</v>
      </c>
      <c r="O10" s="331">
        <v>6.1</v>
      </c>
      <c r="P10" s="331">
        <v>6.5</v>
      </c>
      <c r="Q10" s="359">
        <v>58.8</v>
      </c>
      <c r="R10" s="331">
        <v>59.1</v>
      </c>
      <c r="S10" s="331">
        <v>60.9</v>
      </c>
      <c r="T10" s="361">
        <v>5</v>
      </c>
      <c r="U10" s="331">
        <v>6.25</v>
      </c>
      <c r="V10" s="331">
        <v>5.5</v>
      </c>
      <c r="W10" s="361">
        <v>6</v>
      </c>
      <c r="X10" s="331">
        <v>11</v>
      </c>
      <c r="Y10" s="331">
        <v>9</v>
      </c>
      <c r="Z10" s="359">
        <v>3</v>
      </c>
      <c r="AA10" s="331">
        <v>2.2000000000000002</v>
      </c>
      <c r="AB10" s="331">
        <v>2.2999999999999998</v>
      </c>
      <c r="AC10" s="361">
        <v>6.1</v>
      </c>
      <c r="AD10" s="331">
        <v>4</v>
      </c>
      <c r="AE10" s="331">
        <v>4.2</v>
      </c>
      <c r="AF10" s="358">
        <v>765</v>
      </c>
      <c r="AG10" s="333">
        <v>900</v>
      </c>
      <c r="AH10" s="333">
        <v>835</v>
      </c>
      <c r="AI10" s="339"/>
      <c r="AJ10" s="385"/>
      <c r="AK10" s="385">
        <v>87</v>
      </c>
      <c r="AL10" s="363"/>
      <c r="AM10" s="385"/>
      <c r="AN10" s="385">
        <v>365</v>
      </c>
      <c r="AO10" s="384"/>
      <c r="AP10" s="386"/>
      <c r="AQ10" s="386">
        <v>19.2</v>
      </c>
      <c r="AR10" s="344"/>
      <c r="AS10" s="344"/>
    </row>
    <row r="11" spans="1:45" s="324" customFormat="1" x14ac:dyDescent="0.25">
      <c r="A11" s="356" t="s">
        <v>66</v>
      </c>
      <c r="B11" s="359"/>
      <c r="C11" s="331">
        <v>13</v>
      </c>
      <c r="D11" s="331">
        <v>12.4</v>
      </c>
      <c r="E11" s="358"/>
      <c r="F11" s="333">
        <v>460</v>
      </c>
      <c r="G11" s="333">
        <v>420</v>
      </c>
      <c r="H11" s="359"/>
      <c r="I11" s="331">
        <v>77.5</v>
      </c>
      <c r="J11" s="331">
        <v>77.400000000000006</v>
      </c>
      <c r="K11" s="360"/>
      <c r="L11" s="336">
        <v>0.4</v>
      </c>
      <c r="M11" s="336">
        <v>0.39</v>
      </c>
      <c r="N11" s="361"/>
      <c r="O11" s="331">
        <v>6.1</v>
      </c>
      <c r="P11" s="331">
        <v>6.1</v>
      </c>
      <c r="Q11" s="359"/>
      <c r="R11" s="331">
        <v>59.7</v>
      </c>
      <c r="S11" s="331">
        <v>59.9</v>
      </c>
      <c r="T11" s="361"/>
      <c r="U11" s="331">
        <v>7.5</v>
      </c>
      <c r="V11" s="331">
        <v>8</v>
      </c>
      <c r="W11" s="361"/>
      <c r="X11" s="331">
        <v>25</v>
      </c>
      <c r="Y11" s="331">
        <v>13</v>
      </c>
      <c r="Z11" s="359"/>
      <c r="AA11" s="331">
        <v>1.8</v>
      </c>
      <c r="AB11" s="331">
        <v>1.7</v>
      </c>
      <c r="AC11" s="361"/>
      <c r="AD11" s="331">
        <v>3.5</v>
      </c>
      <c r="AE11" s="331">
        <v>3.6</v>
      </c>
      <c r="AF11" s="358"/>
      <c r="AG11" s="333">
        <v>980</v>
      </c>
      <c r="AH11" s="333">
        <v>935</v>
      </c>
      <c r="AI11" s="339"/>
      <c r="AJ11" s="340"/>
      <c r="AK11" s="340">
        <v>122</v>
      </c>
      <c r="AL11" s="363"/>
      <c r="AM11" s="340"/>
      <c r="AN11" s="340">
        <v>510</v>
      </c>
      <c r="AO11" s="384"/>
      <c r="AP11" s="381"/>
      <c r="AQ11" s="381">
        <v>19.5</v>
      </c>
      <c r="AR11" s="366"/>
      <c r="AS11" s="366"/>
    </row>
    <row r="12" spans="1:45" s="324" customFormat="1" x14ac:dyDescent="0.25">
      <c r="A12" s="367" t="s">
        <v>65</v>
      </c>
      <c r="B12" s="368"/>
      <c r="C12" s="369">
        <v>13</v>
      </c>
      <c r="D12" s="369">
        <v>12.7</v>
      </c>
      <c r="E12" s="370"/>
      <c r="F12" s="371">
        <v>490</v>
      </c>
      <c r="G12" s="371">
        <v>380</v>
      </c>
      <c r="H12" s="368"/>
      <c r="I12" s="369">
        <v>76.5</v>
      </c>
      <c r="J12" s="369">
        <v>76.3</v>
      </c>
      <c r="K12" s="372"/>
      <c r="L12" s="373">
        <v>0.39</v>
      </c>
      <c r="M12" s="373">
        <v>0.42</v>
      </c>
      <c r="N12" s="374"/>
      <c r="O12" s="369">
        <v>7</v>
      </c>
      <c r="P12" s="369">
        <v>7.2</v>
      </c>
      <c r="Q12" s="368"/>
      <c r="R12" s="369">
        <v>59.7</v>
      </c>
      <c r="S12" s="369">
        <v>61.5</v>
      </c>
      <c r="T12" s="374"/>
      <c r="U12" s="369">
        <v>8.5</v>
      </c>
      <c r="V12" s="369">
        <v>7.25</v>
      </c>
      <c r="W12" s="374"/>
      <c r="X12" s="369">
        <v>12.5</v>
      </c>
      <c r="Y12" s="369">
        <v>9.5</v>
      </c>
      <c r="Z12" s="368"/>
      <c r="AA12" s="369">
        <v>2.2000000000000002</v>
      </c>
      <c r="AB12" s="369">
        <v>2.2000000000000002</v>
      </c>
      <c r="AC12" s="374"/>
      <c r="AD12" s="369">
        <v>4</v>
      </c>
      <c r="AE12" s="369">
        <v>4.0999999999999996</v>
      </c>
      <c r="AF12" s="370"/>
      <c r="AG12" s="371">
        <v>965</v>
      </c>
      <c r="AH12" s="371">
        <v>955</v>
      </c>
      <c r="AI12" s="375"/>
      <c r="AJ12" s="376"/>
      <c r="AK12" s="376">
        <v>100</v>
      </c>
      <c r="AL12" s="377"/>
      <c r="AM12" s="376"/>
      <c r="AN12" s="376">
        <v>428</v>
      </c>
      <c r="AO12" s="387"/>
      <c r="AP12" s="388"/>
      <c r="AQ12" s="388">
        <v>18.600000000000001</v>
      </c>
      <c r="AR12" s="366"/>
      <c r="AS12" s="366"/>
    </row>
    <row r="14" spans="1:45" ht="21.75" thickBot="1" x14ac:dyDescent="0.4">
      <c r="A14" s="323" t="s">
        <v>190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</row>
    <row r="15" spans="1:45" ht="15.75" x14ac:dyDescent="0.25">
      <c r="A15" s="784" t="s">
        <v>162</v>
      </c>
      <c r="B15" s="787" t="s">
        <v>163</v>
      </c>
      <c r="C15" s="787"/>
      <c r="D15" s="787"/>
      <c r="E15" s="787"/>
      <c r="F15" s="787"/>
      <c r="G15" s="788"/>
      <c r="H15" s="787" t="s">
        <v>164</v>
      </c>
      <c r="I15" s="787"/>
      <c r="J15" s="787"/>
      <c r="K15" s="787"/>
      <c r="L15" s="787"/>
      <c r="M15" s="787"/>
      <c r="N15" s="787"/>
      <c r="O15" s="787"/>
      <c r="P15" s="788"/>
      <c r="Q15" s="787" t="s">
        <v>165</v>
      </c>
      <c r="R15" s="787"/>
      <c r="S15" s="787"/>
      <c r="T15" s="787"/>
      <c r="U15" s="787"/>
      <c r="V15" s="787"/>
      <c r="W15" s="787"/>
      <c r="X15" s="787"/>
      <c r="Y15" s="788"/>
      <c r="Z15" s="787" t="s">
        <v>166</v>
      </c>
      <c r="AA15" s="787"/>
      <c r="AB15" s="787"/>
      <c r="AC15" s="787"/>
      <c r="AD15" s="787"/>
      <c r="AE15" s="787"/>
      <c r="AF15" s="787"/>
      <c r="AG15" s="787"/>
      <c r="AH15" s="788"/>
      <c r="AI15" s="787" t="s">
        <v>167</v>
      </c>
      <c r="AJ15" s="787"/>
      <c r="AK15" s="787"/>
      <c r="AL15" s="787"/>
      <c r="AM15" s="787"/>
      <c r="AN15" s="787"/>
      <c r="AO15" s="787"/>
      <c r="AP15" s="787"/>
      <c r="AQ15" s="787"/>
    </row>
    <row r="16" spans="1:45" ht="15.75" x14ac:dyDescent="0.25">
      <c r="A16" s="785"/>
      <c r="B16" s="789" t="s">
        <v>168</v>
      </c>
      <c r="C16" s="789"/>
      <c r="D16" s="790"/>
      <c r="E16" s="789" t="s">
        <v>169</v>
      </c>
      <c r="F16" s="789"/>
      <c r="G16" s="791"/>
      <c r="H16" s="789" t="s">
        <v>170</v>
      </c>
      <c r="I16" s="789"/>
      <c r="J16" s="790"/>
      <c r="K16" s="792" t="s">
        <v>171</v>
      </c>
      <c r="L16" s="789"/>
      <c r="M16" s="790"/>
      <c r="N16" s="789" t="s">
        <v>172</v>
      </c>
      <c r="O16" s="789"/>
      <c r="P16" s="791"/>
      <c r="Q16" s="789" t="s">
        <v>173</v>
      </c>
      <c r="R16" s="789"/>
      <c r="S16" s="790"/>
      <c r="T16" s="792" t="s">
        <v>174</v>
      </c>
      <c r="U16" s="789"/>
      <c r="V16" s="790"/>
      <c r="W16" s="789" t="s">
        <v>175</v>
      </c>
      <c r="X16" s="789"/>
      <c r="Y16" s="791"/>
      <c r="Z16" s="789" t="s">
        <v>176</v>
      </c>
      <c r="AA16" s="789"/>
      <c r="AB16" s="790"/>
      <c r="AC16" s="792" t="s">
        <v>177</v>
      </c>
      <c r="AD16" s="789"/>
      <c r="AE16" s="790"/>
      <c r="AF16" s="789" t="s">
        <v>178</v>
      </c>
      <c r="AG16" s="789"/>
      <c r="AH16" s="791"/>
      <c r="AI16" s="789" t="s">
        <v>179</v>
      </c>
      <c r="AJ16" s="789"/>
      <c r="AK16" s="790"/>
      <c r="AL16" s="792" t="s">
        <v>180</v>
      </c>
      <c r="AM16" s="789"/>
      <c r="AN16" s="790"/>
      <c r="AO16" s="789" t="s">
        <v>181</v>
      </c>
      <c r="AP16" s="789"/>
      <c r="AQ16" s="789"/>
    </row>
    <row r="17" spans="1:45" ht="15.75" thickBot="1" x14ac:dyDescent="0.3">
      <c r="A17" s="786"/>
      <c r="B17" s="326">
        <v>2007</v>
      </c>
      <c r="C17" s="326">
        <v>2008</v>
      </c>
      <c r="D17" s="327">
        <v>2009</v>
      </c>
      <c r="E17" s="326">
        <v>2007</v>
      </c>
      <c r="F17" s="326">
        <v>2008</v>
      </c>
      <c r="G17" s="326">
        <v>2009</v>
      </c>
      <c r="H17" s="328">
        <v>2007</v>
      </c>
      <c r="I17" s="326">
        <v>2008</v>
      </c>
      <c r="J17" s="327">
        <v>2009</v>
      </c>
      <c r="K17" s="326">
        <v>2007</v>
      </c>
      <c r="L17" s="326">
        <v>2008</v>
      </c>
      <c r="M17" s="327">
        <v>2009</v>
      </c>
      <c r="N17" s="326">
        <v>2007</v>
      </c>
      <c r="O17" s="326">
        <v>2008</v>
      </c>
      <c r="P17" s="326">
        <v>2009</v>
      </c>
      <c r="Q17" s="328">
        <v>2007</v>
      </c>
      <c r="R17" s="326">
        <v>2008</v>
      </c>
      <c r="S17" s="327">
        <v>2009</v>
      </c>
      <c r="T17" s="326">
        <v>2007</v>
      </c>
      <c r="U17" s="326">
        <v>2008</v>
      </c>
      <c r="V17" s="327">
        <v>2009</v>
      </c>
      <c r="W17" s="326">
        <v>2007</v>
      </c>
      <c r="X17" s="326">
        <v>2008</v>
      </c>
      <c r="Y17" s="326">
        <v>2009</v>
      </c>
      <c r="Z17" s="328">
        <v>2007</v>
      </c>
      <c r="AA17" s="326">
        <v>2008</v>
      </c>
      <c r="AB17" s="327">
        <v>2009</v>
      </c>
      <c r="AC17" s="326">
        <v>2007</v>
      </c>
      <c r="AD17" s="326">
        <v>2008</v>
      </c>
      <c r="AE17" s="327">
        <v>2009</v>
      </c>
      <c r="AF17" s="326">
        <v>2007</v>
      </c>
      <c r="AG17" s="326">
        <v>2008</v>
      </c>
      <c r="AH17" s="326">
        <v>2009</v>
      </c>
      <c r="AI17" s="328">
        <v>2007</v>
      </c>
      <c r="AJ17" s="326">
        <v>2008</v>
      </c>
      <c r="AK17" s="327">
        <v>2009</v>
      </c>
      <c r="AL17" s="326">
        <v>2007</v>
      </c>
      <c r="AM17" s="326">
        <v>2008</v>
      </c>
      <c r="AN17" s="327">
        <v>2009</v>
      </c>
      <c r="AO17" s="326">
        <v>2007</v>
      </c>
      <c r="AP17" s="326">
        <v>2008</v>
      </c>
      <c r="AQ17" s="326">
        <v>2009</v>
      </c>
    </row>
    <row r="18" spans="1:45" x14ac:dyDescent="0.25">
      <c r="A18" s="329" t="s">
        <v>191</v>
      </c>
      <c r="B18" s="330">
        <v>12.2</v>
      </c>
      <c r="C18" s="331">
        <v>12.8</v>
      </c>
      <c r="D18" s="331">
        <v>12.9</v>
      </c>
      <c r="E18" s="332">
        <v>410</v>
      </c>
      <c r="F18" s="333">
        <v>470</v>
      </c>
      <c r="G18" s="333">
        <v>400</v>
      </c>
      <c r="H18" s="334">
        <v>74.900000000000006</v>
      </c>
      <c r="I18" s="331">
        <v>76.3</v>
      </c>
      <c r="J18" s="331">
        <v>76.8</v>
      </c>
      <c r="K18" s="335">
        <v>0.38</v>
      </c>
      <c r="L18" s="336">
        <v>0.38</v>
      </c>
      <c r="M18" s="336">
        <v>0.35</v>
      </c>
      <c r="N18" s="337">
        <v>5.8</v>
      </c>
      <c r="O18" s="331">
        <v>6.1</v>
      </c>
      <c r="P18" s="331">
        <v>5.6</v>
      </c>
      <c r="Q18" s="334">
        <v>58.7</v>
      </c>
      <c r="R18" s="331">
        <v>62</v>
      </c>
      <c r="S18" s="331">
        <v>59.6</v>
      </c>
      <c r="T18" s="338">
        <v>7.25</v>
      </c>
      <c r="U18" s="331">
        <v>7.75</v>
      </c>
      <c r="V18" s="331">
        <v>8.5</v>
      </c>
      <c r="W18" s="338">
        <v>30</v>
      </c>
      <c r="X18" s="331">
        <v>15.5</v>
      </c>
      <c r="Y18" s="331">
        <v>31</v>
      </c>
      <c r="Z18" s="334">
        <v>2.5</v>
      </c>
      <c r="AA18" s="331">
        <v>4.7</v>
      </c>
      <c r="AB18" s="331">
        <v>1.9</v>
      </c>
      <c r="AC18" s="337">
        <v>4.8</v>
      </c>
      <c r="AD18" s="331">
        <v>2.2999999999999998</v>
      </c>
      <c r="AE18" s="331">
        <v>4.4000000000000004</v>
      </c>
      <c r="AF18" s="332">
        <v>865</v>
      </c>
      <c r="AG18" s="333">
        <v>880</v>
      </c>
      <c r="AH18" s="333">
        <v>885</v>
      </c>
      <c r="AI18" s="339"/>
      <c r="AJ18" s="340"/>
      <c r="AK18" s="340"/>
      <c r="AL18" s="341"/>
      <c r="AM18" s="340"/>
      <c r="AN18" s="340"/>
      <c r="AO18" s="342"/>
      <c r="AP18" s="343"/>
      <c r="AQ18" s="343"/>
      <c r="AR18" s="344"/>
      <c r="AS18" s="344"/>
    </row>
    <row r="19" spans="1:45" ht="15.75" thickBot="1" x14ac:dyDescent="0.3">
      <c r="A19" s="345" t="s">
        <v>185</v>
      </c>
      <c r="B19" s="346">
        <f t="shared" ref="B19:AQ19" si="1">AVERAGE(B20:B24)</f>
        <v>12</v>
      </c>
      <c r="C19" s="346">
        <f t="shared" si="1"/>
        <v>12.700000000000001</v>
      </c>
      <c r="D19" s="346">
        <f t="shared" si="1"/>
        <v>12.425000000000001</v>
      </c>
      <c r="E19" s="347">
        <f t="shared" si="1"/>
        <v>430</v>
      </c>
      <c r="F19" s="348">
        <f t="shared" si="1"/>
        <v>401.66666666666669</v>
      </c>
      <c r="G19" s="348">
        <f t="shared" si="1"/>
        <v>410</v>
      </c>
      <c r="H19" s="349">
        <f t="shared" si="1"/>
        <v>75.849999999999994</v>
      </c>
      <c r="I19" s="346">
        <f t="shared" si="1"/>
        <v>76.233333333333334</v>
      </c>
      <c r="J19" s="346">
        <f t="shared" si="1"/>
        <v>76.699999999999989</v>
      </c>
      <c r="K19" s="350">
        <f t="shared" si="1"/>
        <v>0.37</v>
      </c>
      <c r="L19" s="351">
        <f t="shared" si="1"/>
        <v>0.37333333333333335</v>
      </c>
      <c r="M19" s="351">
        <f t="shared" si="1"/>
        <v>0.35500000000000004</v>
      </c>
      <c r="N19" s="352">
        <f t="shared" si="1"/>
        <v>6.4</v>
      </c>
      <c r="O19" s="346">
        <f t="shared" si="1"/>
        <v>6.5</v>
      </c>
      <c r="P19" s="346">
        <f t="shared" si="1"/>
        <v>6.1</v>
      </c>
      <c r="Q19" s="349">
        <f t="shared" si="1"/>
        <v>59.599999999999994</v>
      </c>
      <c r="R19" s="346">
        <f t="shared" si="1"/>
        <v>61.166666666666664</v>
      </c>
      <c r="S19" s="346">
        <f t="shared" si="1"/>
        <v>59.225000000000001</v>
      </c>
      <c r="T19" s="352">
        <f t="shared" si="1"/>
        <v>8.25</v>
      </c>
      <c r="U19" s="346">
        <f t="shared" si="1"/>
        <v>8</v>
      </c>
      <c r="V19" s="346">
        <f t="shared" si="1"/>
        <v>7.125</v>
      </c>
      <c r="W19" s="352">
        <f t="shared" si="1"/>
        <v>20.75</v>
      </c>
      <c r="X19" s="346">
        <f t="shared" si="1"/>
        <v>17.166666666666668</v>
      </c>
      <c r="Y19" s="346">
        <f t="shared" si="1"/>
        <v>13.875</v>
      </c>
      <c r="Z19" s="349">
        <f t="shared" si="1"/>
        <v>2.6500000000000004</v>
      </c>
      <c r="AA19" s="346">
        <f t="shared" si="1"/>
        <v>5</v>
      </c>
      <c r="AB19" s="346">
        <f t="shared" si="1"/>
        <v>2.625</v>
      </c>
      <c r="AC19" s="352">
        <f t="shared" si="1"/>
        <v>5.1999999999999993</v>
      </c>
      <c r="AD19" s="346">
        <f t="shared" si="1"/>
        <v>2.6</v>
      </c>
      <c r="AE19" s="346">
        <f t="shared" si="1"/>
        <v>4.8000000000000007</v>
      </c>
      <c r="AF19" s="347">
        <f t="shared" si="1"/>
        <v>785</v>
      </c>
      <c r="AG19" s="348">
        <f t="shared" si="1"/>
        <v>880</v>
      </c>
      <c r="AH19" s="348">
        <f t="shared" si="1"/>
        <v>847.5</v>
      </c>
      <c r="AI19" s="353" t="e">
        <f t="shared" si="1"/>
        <v>#DIV/0!</v>
      </c>
      <c r="AJ19" s="354" t="e">
        <f t="shared" si="1"/>
        <v>#DIV/0!</v>
      </c>
      <c r="AK19" s="354" t="e">
        <f t="shared" si="1"/>
        <v>#DIV/0!</v>
      </c>
      <c r="AL19" s="355" t="e">
        <f t="shared" si="1"/>
        <v>#DIV/0!</v>
      </c>
      <c r="AM19" s="354" t="e">
        <f t="shared" si="1"/>
        <v>#DIV/0!</v>
      </c>
      <c r="AN19" s="354" t="e">
        <f t="shared" si="1"/>
        <v>#DIV/0!</v>
      </c>
      <c r="AO19" s="352" t="e">
        <f t="shared" si="1"/>
        <v>#DIV/0!</v>
      </c>
      <c r="AP19" s="346" t="e">
        <f t="shared" si="1"/>
        <v>#DIV/0!</v>
      </c>
      <c r="AQ19" s="346" t="e">
        <f t="shared" si="1"/>
        <v>#DIV/0!</v>
      </c>
      <c r="AR19" s="344"/>
      <c r="AS19" s="344"/>
    </row>
    <row r="20" spans="1:45" s="324" customFormat="1" x14ac:dyDescent="0.25">
      <c r="A20" s="356" t="s">
        <v>78</v>
      </c>
      <c r="B20" s="357">
        <v>11.8</v>
      </c>
      <c r="C20" s="331">
        <v>12.6</v>
      </c>
      <c r="D20" s="331">
        <v>12.3</v>
      </c>
      <c r="E20" s="358">
        <v>420</v>
      </c>
      <c r="F20" s="333">
        <v>410</v>
      </c>
      <c r="G20" s="333">
        <v>400</v>
      </c>
      <c r="H20" s="359">
        <v>76.599999999999994</v>
      </c>
      <c r="I20" s="331">
        <v>76.599999999999994</v>
      </c>
      <c r="J20" s="331">
        <v>77.3</v>
      </c>
      <c r="K20" s="360">
        <v>0.37</v>
      </c>
      <c r="L20" s="336">
        <v>0.36</v>
      </c>
      <c r="M20" s="336">
        <v>0.34</v>
      </c>
      <c r="N20" s="361">
        <v>5.8</v>
      </c>
      <c r="O20" s="331">
        <v>6</v>
      </c>
      <c r="P20" s="331">
        <v>5.6</v>
      </c>
      <c r="Q20" s="359">
        <v>55.8</v>
      </c>
      <c r="R20" s="362">
        <v>59.1</v>
      </c>
      <c r="S20" s="331">
        <v>56.7</v>
      </c>
      <c r="T20" s="361">
        <v>8</v>
      </c>
      <c r="U20" s="331">
        <v>9.5</v>
      </c>
      <c r="V20" s="331">
        <v>7.5</v>
      </c>
      <c r="W20" s="361">
        <v>25.5</v>
      </c>
      <c r="X20" s="331">
        <v>16.5</v>
      </c>
      <c r="Y20" s="331">
        <v>21</v>
      </c>
      <c r="Z20" s="359">
        <v>2.7</v>
      </c>
      <c r="AA20" s="331">
        <v>4.8</v>
      </c>
      <c r="AB20" s="331">
        <v>2.4</v>
      </c>
      <c r="AC20" s="361">
        <v>5.3</v>
      </c>
      <c r="AD20" s="331">
        <v>2.4</v>
      </c>
      <c r="AE20" s="331">
        <v>4.8</v>
      </c>
      <c r="AF20" s="358">
        <v>805</v>
      </c>
      <c r="AG20" s="333">
        <v>875</v>
      </c>
      <c r="AH20" s="333">
        <v>855</v>
      </c>
      <c r="AI20" s="339"/>
      <c r="AJ20" s="340"/>
      <c r="AK20" s="340"/>
      <c r="AL20" s="363"/>
      <c r="AM20" s="340"/>
      <c r="AN20" s="340"/>
      <c r="AO20" s="364"/>
      <c r="AP20" s="365"/>
      <c r="AQ20" s="365"/>
      <c r="AR20" s="366"/>
      <c r="AS20" s="366"/>
    </row>
    <row r="21" spans="1:45" s="324" customFormat="1" x14ac:dyDescent="0.25">
      <c r="A21" s="356" t="s">
        <v>188</v>
      </c>
      <c r="B21" s="359">
        <v>12.2</v>
      </c>
      <c r="C21" s="331"/>
      <c r="D21" s="331"/>
      <c r="E21" s="358">
        <v>440</v>
      </c>
      <c r="F21" s="333"/>
      <c r="G21" s="333"/>
      <c r="H21" s="359">
        <v>75.099999999999994</v>
      </c>
      <c r="I21" s="331"/>
      <c r="J21" s="331"/>
      <c r="K21" s="360">
        <v>0.37</v>
      </c>
      <c r="L21" s="336"/>
      <c r="M21" s="336"/>
      <c r="N21" s="361">
        <v>7</v>
      </c>
      <c r="O21" s="331"/>
      <c r="P21" s="331"/>
      <c r="Q21" s="359">
        <v>63.4</v>
      </c>
      <c r="R21" s="331"/>
      <c r="S21" s="331"/>
      <c r="T21" s="361">
        <v>8.5</v>
      </c>
      <c r="U21" s="331"/>
      <c r="V21" s="331"/>
      <c r="W21" s="361">
        <v>16</v>
      </c>
      <c r="X21" s="331"/>
      <c r="Y21" s="331"/>
      <c r="Z21" s="359">
        <v>2.6</v>
      </c>
      <c r="AA21" s="331"/>
      <c r="AB21" s="331"/>
      <c r="AC21" s="361">
        <v>5.0999999999999996</v>
      </c>
      <c r="AD21" s="331"/>
      <c r="AE21" s="331"/>
      <c r="AF21" s="358">
        <v>765</v>
      </c>
      <c r="AG21" s="333"/>
      <c r="AH21" s="333"/>
      <c r="AI21" s="339"/>
      <c r="AJ21" s="340"/>
      <c r="AK21" s="340"/>
      <c r="AL21" s="363"/>
      <c r="AM21" s="340"/>
      <c r="AN21" s="340"/>
      <c r="AO21" s="364"/>
      <c r="AP21" s="365"/>
      <c r="AQ21" s="365"/>
      <c r="AR21" s="366"/>
      <c r="AS21" s="366"/>
    </row>
    <row r="22" spans="1:45" s="324" customFormat="1" x14ac:dyDescent="0.25">
      <c r="A22" s="356" t="s">
        <v>79</v>
      </c>
      <c r="B22" s="359"/>
      <c r="C22" s="331">
        <v>13.1</v>
      </c>
      <c r="D22" s="331">
        <v>12.4</v>
      </c>
      <c r="E22" s="358"/>
      <c r="F22" s="333">
        <v>370</v>
      </c>
      <c r="G22" s="333">
        <v>435</v>
      </c>
      <c r="H22" s="359"/>
      <c r="I22" s="331">
        <v>75.3</v>
      </c>
      <c r="J22" s="331">
        <v>75.8</v>
      </c>
      <c r="K22" s="360"/>
      <c r="L22" s="336">
        <v>0.39</v>
      </c>
      <c r="M22" s="336">
        <v>0.38</v>
      </c>
      <c r="N22" s="361"/>
      <c r="O22" s="331">
        <v>6.8</v>
      </c>
      <c r="P22" s="331">
        <v>6.3</v>
      </c>
      <c r="Q22" s="359"/>
      <c r="R22" s="331">
        <v>64.5</v>
      </c>
      <c r="S22" s="331">
        <v>62</v>
      </c>
      <c r="T22" s="361"/>
      <c r="U22" s="331">
        <v>6.75</v>
      </c>
      <c r="V22" s="331">
        <v>6.5</v>
      </c>
      <c r="W22" s="361"/>
      <c r="X22" s="331">
        <v>15</v>
      </c>
      <c r="Y22" s="331">
        <v>9.5</v>
      </c>
      <c r="Z22" s="359"/>
      <c r="AA22" s="331">
        <v>4.7</v>
      </c>
      <c r="AB22" s="331">
        <v>2.1</v>
      </c>
      <c r="AC22" s="361"/>
      <c r="AD22" s="331">
        <v>2.2000000000000002</v>
      </c>
      <c r="AE22" s="331">
        <v>4.2</v>
      </c>
      <c r="AF22" s="358"/>
      <c r="AG22" s="333">
        <v>880</v>
      </c>
      <c r="AH22" s="333">
        <v>825</v>
      </c>
      <c r="AI22" s="339"/>
      <c r="AJ22" s="340"/>
      <c r="AK22" s="340"/>
      <c r="AL22" s="363"/>
      <c r="AM22" s="340"/>
      <c r="AN22" s="340"/>
      <c r="AO22" s="364"/>
      <c r="AP22" s="365"/>
      <c r="AQ22" s="365"/>
      <c r="AR22" s="366"/>
      <c r="AS22" s="366"/>
    </row>
    <row r="23" spans="1:45" s="324" customFormat="1" x14ac:dyDescent="0.25">
      <c r="A23" s="356" t="s">
        <v>26</v>
      </c>
      <c r="B23" s="359"/>
      <c r="C23" s="331">
        <v>12.4</v>
      </c>
      <c r="D23" s="331">
        <v>12.3</v>
      </c>
      <c r="E23" s="358"/>
      <c r="F23" s="333">
        <v>425</v>
      </c>
      <c r="G23" s="333">
        <v>400</v>
      </c>
      <c r="H23" s="359"/>
      <c r="I23" s="331">
        <v>76.8</v>
      </c>
      <c r="J23" s="331">
        <v>77.3</v>
      </c>
      <c r="K23" s="360"/>
      <c r="L23" s="336">
        <v>0.37</v>
      </c>
      <c r="M23" s="336">
        <v>0.36</v>
      </c>
      <c r="N23" s="361"/>
      <c r="O23" s="331">
        <v>6.7</v>
      </c>
      <c r="P23" s="331">
        <v>6.3</v>
      </c>
      <c r="Q23" s="359"/>
      <c r="R23" s="331">
        <v>59.9</v>
      </c>
      <c r="S23" s="331">
        <v>58.2</v>
      </c>
      <c r="T23" s="361"/>
      <c r="U23" s="331">
        <v>7.75</v>
      </c>
      <c r="V23" s="331">
        <v>7.25</v>
      </c>
      <c r="W23" s="361"/>
      <c r="X23" s="331">
        <v>20</v>
      </c>
      <c r="Y23" s="331">
        <v>13.5</v>
      </c>
      <c r="Z23" s="359"/>
      <c r="AA23" s="331">
        <v>5.5</v>
      </c>
      <c r="AB23" s="331">
        <v>3.5</v>
      </c>
      <c r="AC23" s="361"/>
      <c r="AD23" s="331">
        <v>3.2</v>
      </c>
      <c r="AE23" s="331">
        <v>5.8</v>
      </c>
      <c r="AF23" s="358"/>
      <c r="AG23" s="333">
        <v>885</v>
      </c>
      <c r="AH23" s="333">
        <v>870</v>
      </c>
      <c r="AI23" s="339"/>
      <c r="AJ23" s="340"/>
      <c r="AK23" s="340"/>
      <c r="AL23" s="363"/>
      <c r="AM23" s="340"/>
      <c r="AN23" s="340"/>
      <c r="AO23" s="364"/>
      <c r="AP23" s="365"/>
      <c r="AQ23" s="365"/>
      <c r="AR23" s="366"/>
      <c r="AS23" s="366"/>
    </row>
    <row r="24" spans="1:45" x14ac:dyDescent="0.25">
      <c r="A24" s="367" t="s">
        <v>68</v>
      </c>
      <c r="B24" s="368"/>
      <c r="C24" s="369"/>
      <c r="D24" s="369">
        <v>12.7</v>
      </c>
      <c r="E24" s="370"/>
      <c r="F24" s="371"/>
      <c r="G24" s="371">
        <v>405</v>
      </c>
      <c r="H24" s="368"/>
      <c r="I24" s="369"/>
      <c r="J24" s="369">
        <v>76.400000000000006</v>
      </c>
      <c r="K24" s="372"/>
      <c r="L24" s="373"/>
      <c r="M24" s="373">
        <v>0.34</v>
      </c>
      <c r="N24" s="374"/>
      <c r="O24" s="369"/>
      <c r="P24" s="369">
        <v>6.2</v>
      </c>
      <c r="Q24" s="368"/>
      <c r="R24" s="369"/>
      <c r="S24" s="369">
        <v>60</v>
      </c>
      <c r="T24" s="374"/>
      <c r="U24" s="369"/>
      <c r="V24" s="369">
        <v>7.25</v>
      </c>
      <c r="W24" s="374"/>
      <c r="X24" s="369"/>
      <c r="Y24" s="369">
        <v>11.5</v>
      </c>
      <c r="Z24" s="368"/>
      <c r="AA24" s="369"/>
      <c r="AB24" s="369">
        <v>2.5</v>
      </c>
      <c r="AC24" s="374"/>
      <c r="AD24" s="369"/>
      <c r="AE24" s="369">
        <v>4.4000000000000004</v>
      </c>
      <c r="AF24" s="370"/>
      <c r="AG24" s="371"/>
      <c r="AH24" s="371">
        <v>840</v>
      </c>
      <c r="AI24" s="375"/>
      <c r="AJ24" s="376"/>
      <c r="AK24" s="376"/>
      <c r="AL24" s="377"/>
      <c r="AM24" s="376"/>
      <c r="AN24" s="376"/>
      <c r="AO24" s="378"/>
      <c r="AP24" s="379"/>
      <c r="AQ24" s="379"/>
      <c r="AR24" s="344"/>
      <c r="AS24" s="344"/>
    </row>
    <row r="25" spans="1:45" x14ac:dyDescent="0.25">
      <c r="Z25" s="356" t="s">
        <v>189</v>
      </c>
    </row>
    <row r="26" spans="1:45" ht="21.75" thickBot="1" x14ac:dyDescent="0.4">
      <c r="A26" s="323" t="s">
        <v>197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</row>
    <row r="27" spans="1:45" ht="15.75" x14ac:dyDescent="0.25">
      <c r="A27" s="784" t="s">
        <v>162</v>
      </c>
      <c r="B27" s="787" t="s">
        <v>163</v>
      </c>
      <c r="C27" s="787"/>
      <c r="D27" s="787"/>
      <c r="E27" s="787"/>
      <c r="F27" s="787"/>
      <c r="G27" s="788"/>
      <c r="H27" s="787" t="s">
        <v>164</v>
      </c>
      <c r="I27" s="787"/>
      <c r="J27" s="787"/>
      <c r="K27" s="787"/>
      <c r="L27" s="787"/>
      <c r="M27" s="787"/>
      <c r="N27" s="787"/>
      <c r="O27" s="787"/>
      <c r="P27" s="788"/>
      <c r="Q27" s="787" t="s">
        <v>165</v>
      </c>
      <c r="R27" s="787"/>
      <c r="S27" s="787"/>
      <c r="T27" s="787"/>
      <c r="U27" s="787"/>
      <c r="V27" s="787"/>
      <c r="W27" s="787"/>
      <c r="X27" s="787"/>
      <c r="Y27" s="788"/>
      <c r="Z27" s="787" t="s">
        <v>166</v>
      </c>
      <c r="AA27" s="787"/>
      <c r="AB27" s="787"/>
      <c r="AC27" s="787"/>
      <c r="AD27" s="787"/>
      <c r="AE27" s="787"/>
      <c r="AF27" s="787"/>
      <c r="AG27" s="787"/>
      <c r="AH27" s="788"/>
      <c r="AI27" s="787" t="s">
        <v>167</v>
      </c>
      <c r="AJ27" s="787"/>
      <c r="AK27" s="787"/>
      <c r="AL27" s="787"/>
      <c r="AM27" s="787"/>
      <c r="AN27" s="787"/>
      <c r="AO27" s="787"/>
      <c r="AP27" s="787"/>
      <c r="AQ27" s="787"/>
    </row>
    <row r="28" spans="1:45" ht="15.75" x14ac:dyDescent="0.25">
      <c r="A28" s="785"/>
      <c r="B28" s="789" t="s">
        <v>168</v>
      </c>
      <c r="C28" s="789"/>
      <c r="D28" s="790"/>
      <c r="E28" s="789" t="s">
        <v>169</v>
      </c>
      <c r="F28" s="789"/>
      <c r="G28" s="791"/>
      <c r="H28" s="789" t="s">
        <v>170</v>
      </c>
      <c r="I28" s="789"/>
      <c r="J28" s="790"/>
      <c r="K28" s="792" t="s">
        <v>171</v>
      </c>
      <c r="L28" s="789"/>
      <c r="M28" s="790"/>
      <c r="N28" s="789" t="s">
        <v>172</v>
      </c>
      <c r="O28" s="789"/>
      <c r="P28" s="791"/>
      <c r="Q28" s="789" t="s">
        <v>173</v>
      </c>
      <c r="R28" s="789"/>
      <c r="S28" s="790"/>
      <c r="T28" s="792" t="s">
        <v>174</v>
      </c>
      <c r="U28" s="789"/>
      <c r="V28" s="790"/>
      <c r="W28" s="789" t="s">
        <v>175</v>
      </c>
      <c r="X28" s="789"/>
      <c r="Y28" s="791"/>
      <c r="Z28" s="789" t="s">
        <v>176</v>
      </c>
      <c r="AA28" s="789"/>
      <c r="AB28" s="790"/>
      <c r="AC28" s="792" t="s">
        <v>177</v>
      </c>
      <c r="AD28" s="789"/>
      <c r="AE28" s="790"/>
      <c r="AF28" s="789" t="s">
        <v>178</v>
      </c>
      <c r="AG28" s="789"/>
      <c r="AH28" s="791"/>
      <c r="AI28" s="789" t="s">
        <v>179</v>
      </c>
      <c r="AJ28" s="789"/>
      <c r="AK28" s="790"/>
      <c r="AL28" s="792" t="s">
        <v>180</v>
      </c>
      <c r="AM28" s="789"/>
      <c r="AN28" s="790"/>
      <c r="AO28" s="789" t="s">
        <v>181</v>
      </c>
      <c r="AP28" s="789"/>
      <c r="AQ28" s="789"/>
    </row>
    <row r="29" spans="1:45" ht="15.75" thickBot="1" x14ac:dyDescent="0.3">
      <c r="A29" s="786"/>
      <c r="B29" s="326">
        <v>2007</v>
      </c>
      <c r="C29" s="326">
        <v>2008</v>
      </c>
      <c r="D29" s="327">
        <v>2009</v>
      </c>
      <c r="E29" s="326">
        <v>2007</v>
      </c>
      <c r="F29" s="326">
        <v>2008</v>
      </c>
      <c r="G29" s="326">
        <v>2009</v>
      </c>
      <c r="H29" s="328">
        <v>2007</v>
      </c>
      <c r="I29" s="326">
        <v>2008</v>
      </c>
      <c r="J29" s="327">
        <v>2009</v>
      </c>
      <c r="K29" s="326">
        <v>2007</v>
      </c>
      <c r="L29" s="326">
        <v>2008</v>
      </c>
      <c r="M29" s="327">
        <v>2009</v>
      </c>
      <c r="N29" s="326">
        <v>2007</v>
      </c>
      <c r="O29" s="326">
        <v>2008</v>
      </c>
      <c r="P29" s="326">
        <v>2009</v>
      </c>
      <c r="Q29" s="328">
        <v>2007</v>
      </c>
      <c r="R29" s="326">
        <v>2008</v>
      </c>
      <c r="S29" s="327">
        <v>2009</v>
      </c>
      <c r="T29" s="326">
        <v>2007</v>
      </c>
      <c r="U29" s="326">
        <v>2008</v>
      </c>
      <c r="V29" s="327">
        <v>2009</v>
      </c>
      <c r="W29" s="326">
        <v>2007</v>
      </c>
      <c r="X29" s="326">
        <v>2008</v>
      </c>
      <c r="Y29" s="326">
        <v>2009</v>
      </c>
      <c r="Z29" s="328">
        <v>2007</v>
      </c>
      <c r="AA29" s="326">
        <v>2008</v>
      </c>
      <c r="AB29" s="327">
        <v>2009</v>
      </c>
      <c r="AC29" s="326">
        <v>2007</v>
      </c>
      <c r="AD29" s="326">
        <v>2008</v>
      </c>
      <c r="AE29" s="327">
        <v>2009</v>
      </c>
      <c r="AF29" s="326">
        <v>2007</v>
      </c>
      <c r="AG29" s="326">
        <v>2008</v>
      </c>
      <c r="AH29" s="326">
        <v>2009</v>
      </c>
      <c r="AI29" s="328">
        <v>2007</v>
      </c>
      <c r="AJ29" s="326">
        <v>2008</v>
      </c>
      <c r="AK29" s="327">
        <v>2009</v>
      </c>
      <c r="AL29" s="326">
        <v>2007</v>
      </c>
      <c r="AM29" s="326">
        <v>2008</v>
      </c>
      <c r="AN29" s="327">
        <v>2009</v>
      </c>
      <c r="AO29" s="326">
        <v>2007</v>
      </c>
      <c r="AP29" s="326">
        <v>2008</v>
      </c>
      <c r="AQ29" s="326">
        <v>2009</v>
      </c>
    </row>
    <row r="30" spans="1:45" x14ac:dyDescent="0.25">
      <c r="A30" s="329" t="s">
        <v>198</v>
      </c>
      <c r="B30" s="330">
        <v>11.8</v>
      </c>
      <c r="C30" s="331">
        <v>11.6</v>
      </c>
      <c r="D30" s="331">
        <v>10.8</v>
      </c>
      <c r="E30" s="332">
        <v>460</v>
      </c>
      <c r="F30" s="333">
        <v>445</v>
      </c>
      <c r="G30" s="333">
        <v>420</v>
      </c>
      <c r="H30" s="334">
        <v>75.900000000000006</v>
      </c>
      <c r="I30" s="331">
        <v>75.900000000000006</v>
      </c>
      <c r="J30" s="331">
        <v>74.5</v>
      </c>
      <c r="K30" s="335">
        <v>0.4</v>
      </c>
      <c r="L30" s="336">
        <v>0.43</v>
      </c>
      <c r="M30" s="336">
        <v>0.44</v>
      </c>
      <c r="N30" s="337">
        <v>6.7</v>
      </c>
      <c r="O30" s="331">
        <v>7.2</v>
      </c>
      <c r="P30" s="331">
        <v>8</v>
      </c>
      <c r="Q30" s="334">
        <v>57.9</v>
      </c>
      <c r="R30" s="331">
        <v>59.3</v>
      </c>
      <c r="S30" s="331">
        <v>59.6</v>
      </c>
      <c r="T30" s="338">
        <v>7.25</v>
      </c>
      <c r="U30" s="331">
        <v>6.25</v>
      </c>
      <c r="V30" s="331">
        <v>3.25</v>
      </c>
      <c r="W30" s="338">
        <v>17</v>
      </c>
      <c r="X30" s="331">
        <v>12</v>
      </c>
      <c r="Y30" s="331">
        <v>11</v>
      </c>
      <c r="Z30" s="334">
        <v>3</v>
      </c>
      <c r="AA30" s="331">
        <v>6.8</v>
      </c>
      <c r="AB30" s="331">
        <v>3.4</v>
      </c>
      <c r="AC30" s="337">
        <v>5.7</v>
      </c>
      <c r="AD30" s="331">
        <v>3.2</v>
      </c>
      <c r="AE30" s="331">
        <v>6.3</v>
      </c>
      <c r="AF30" s="332">
        <v>800</v>
      </c>
      <c r="AG30" s="333">
        <v>855</v>
      </c>
      <c r="AH30" s="333">
        <v>770</v>
      </c>
      <c r="AI30" s="339"/>
      <c r="AJ30" s="340"/>
      <c r="AK30" s="340"/>
      <c r="AL30" s="341"/>
      <c r="AM30" s="340"/>
      <c r="AN30" s="340"/>
      <c r="AO30" s="342"/>
      <c r="AP30" s="343"/>
      <c r="AQ30" s="343"/>
      <c r="AR30" s="344"/>
      <c r="AS30" s="344"/>
    </row>
    <row r="31" spans="1:45" ht="15.75" thickBot="1" x14ac:dyDescent="0.3">
      <c r="A31" s="345" t="s">
        <v>185</v>
      </c>
      <c r="B31" s="346">
        <f t="shared" ref="B31:AQ31" si="2">AVERAGE(B32:B33)</f>
        <v>11.2</v>
      </c>
      <c r="C31" s="346">
        <f t="shared" si="2"/>
        <v>11.8</v>
      </c>
      <c r="D31" s="346">
        <f t="shared" si="2"/>
        <v>10.199999999999999</v>
      </c>
      <c r="E31" s="347">
        <f t="shared" si="2"/>
        <v>405</v>
      </c>
      <c r="F31" s="348">
        <f t="shared" si="2"/>
        <v>420</v>
      </c>
      <c r="G31" s="348">
        <f t="shared" si="2"/>
        <v>400</v>
      </c>
      <c r="H31" s="349">
        <f t="shared" si="2"/>
        <v>76.8</v>
      </c>
      <c r="I31" s="346">
        <f t="shared" si="2"/>
        <v>76.400000000000006</v>
      </c>
      <c r="J31" s="346">
        <f t="shared" si="2"/>
        <v>75.8</v>
      </c>
      <c r="K31" s="350">
        <f t="shared" si="2"/>
        <v>0.38</v>
      </c>
      <c r="L31" s="351">
        <f t="shared" si="2"/>
        <v>0.39</v>
      </c>
      <c r="M31" s="351">
        <f t="shared" si="2"/>
        <v>0.39</v>
      </c>
      <c r="N31" s="352">
        <f t="shared" si="2"/>
        <v>5.6</v>
      </c>
      <c r="O31" s="346">
        <f t="shared" si="2"/>
        <v>6.3</v>
      </c>
      <c r="P31" s="346">
        <f t="shared" si="2"/>
        <v>7.1</v>
      </c>
      <c r="Q31" s="349">
        <f t="shared" si="2"/>
        <v>55.3</v>
      </c>
      <c r="R31" s="346">
        <f t="shared" si="2"/>
        <v>59.8</v>
      </c>
      <c r="S31" s="346">
        <f t="shared" si="2"/>
        <v>58</v>
      </c>
      <c r="T31" s="352">
        <f t="shared" si="2"/>
        <v>9</v>
      </c>
      <c r="U31" s="346">
        <f t="shared" si="2"/>
        <v>6.5</v>
      </c>
      <c r="V31" s="346">
        <f t="shared" si="2"/>
        <v>4.5</v>
      </c>
      <c r="W31" s="352">
        <f t="shared" si="2"/>
        <v>21.5</v>
      </c>
      <c r="X31" s="346">
        <f t="shared" si="2"/>
        <v>9.5</v>
      </c>
      <c r="Y31" s="346">
        <f t="shared" si="2"/>
        <v>7</v>
      </c>
      <c r="Z31" s="349">
        <f t="shared" si="2"/>
        <v>2.5</v>
      </c>
      <c r="AA31" s="346">
        <f t="shared" si="2"/>
        <v>6</v>
      </c>
      <c r="AB31" s="346">
        <f t="shared" si="2"/>
        <v>2.4</v>
      </c>
      <c r="AC31" s="352">
        <f t="shared" si="2"/>
        <v>5.0999999999999996</v>
      </c>
      <c r="AD31" s="346">
        <f t="shared" si="2"/>
        <v>3.1</v>
      </c>
      <c r="AE31" s="346">
        <f t="shared" si="2"/>
        <v>4.5999999999999996</v>
      </c>
      <c r="AF31" s="347">
        <f t="shared" si="2"/>
        <v>745</v>
      </c>
      <c r="AG31" s="348">
        <f t="shared" si="2"/>
        <v>820</v>
      </c>
      <c r="AH31" s="348">
        <f t="shared" si="2"/>
        <v>680</v>
      </c>
      <c r="AI31" s="353" t="e">
        <f t="shared" si="2"/>
        <v>#DIV/0!</v>
      </c>
      <c r="AJ31" s="354" t="e">
        <f t="shared" si="2"/>
        <v>#DIV/0!</v>
      </c>
      <c r="AK31" s="354" t="e">
        <f t="shared" si="2"/>
        <v>#DIV/0!</v>
      </c>
      <c r="AL31" s="355" t="e">
        <f t="shared" si="2"/>
        <v>#DIV/0!</v>
      </c>
      <c r="AM31" s="354" t="e">
        <f t="shared" si="2"/>
        <v>#DIV/0!</v>
      </c>
      <c r="AN31" s="354" t="e">
        <f t="shared" si="2"/>
        <v>#DIV/0!</v>
      </c>
      <c r="AO31" s="352" t="e">
        <f t="shared" si="2"/>
        <v>#DIV/0!</v>
      </c>
      <c r="AP31" s="346" t="e">
        <f t="shared" si="2"/>
        <v>#DIV/0!</v>
      </c>
      <c r="AQ31" s="346" t="e">
        <f t="shared" si="2"/>
        <v>#DIV/0!</v>
      </c>
      <c r="AR31" s="344"/>
      <c r="AS31" s="344"/>
    </row>
    <row r="32" spans="1:45" s="324" customFormat="1" x14ac:dyDescent="0.25">
      <c r="A32" s="356" t="s">
        <v>78</v>
      </c>
      <c r="B32" s="357">
        <v>11.2</v>
      </c>
      <c r="C32" s="331"/>
      <c r="D32" s="331"/>
      <c r="E32" s="358">
        <v>405</v>
      </c>
      <c r="F32" s="333"/>
      <c r="G32" s="333"/>
      <c r="H32" s="359">
        <v>76.8</v>
      </c>
      <c r="I32" s="331"/>
      <c r="J32" s="331"/>
      <c r="K32" s="360">
        <v>0.38</v>
      </c>
      <c r="L32" s="336"/>
      <c r="M32" s="336"/>
      <c r="N32" s="361">
        <v>5.6</v>
      </c>
      <c r="O32" s="331"/>
      <c r="P32" s="331"/>
      <c r="Q32" s="359">
        <v>55.3</v>
      </c>
      <c r="R32" s="362"/>
      <c r="S32" s="331"/>
      <c r="T32" s="361">
        <v>9</v>
      </c>
      <c r="U32" s="331"/>
      <c r="V32" s="331"/>
      <c r="W32" s="361">
        <v>21.5</v>
      </c>
      <c r="X32" s="331"/>
      <c r="Y32" s="331"/>
      <c r="Z32" s="359">
        <v>2.5</v>
      </c>
      <c r="AA32" s="331"/>
      <c r="AB32" s="331"/>
      <c r="AC32" s="361">
        <v>5.0999999999999996</v>
      </c>
      <c r="AD32" s="331"/>
      <c r="AE32" s="331"/>
      <c r="AF32" s="358">
        <v>745</v>
      </c>
      <c r="AG32" s="333"/>
      <c r="AH32" s="333"/>
      <c r="AI32" s="339"/>
      <c r="AJ32" s="340"/>
      <c r="AK32" s="340"/>
      <c r="AL32" s="363"/>
      <c r="AM32" s="340"/>
      <c r="AN32" s="340"/>
      <c r="AO32" s="364"/>
      <c r="AP32" s="365"/>
      <c r="AQ32" s="365"/>
      <c r="AR32" s="366"/>
      <c r="AS32" s="366"/>
    </row>
    <row r="33" spans="1:45" x14ac:dyDescent="0.25">
      <c r="A33" s="367" t="s">
        <v>68</v>
      </c>
      <c r="B33" s="368"/>
      <c r="C33" s="369">
        <v>11.8</v>
      </c>
      <c r="D33" s="369">
        <v>10.199999999999999</v>
      </c>
      <c r="E33" s="370"/>
      <c r="F33" s="371">
        <v>420</v>
      </c>
      <c r="G33" s="371">
        <v>400</v>
      </c>
      <c r="H33" s="368"/>
      <c r="I33" s="369">
        <v>76.400000000000006</v>
      </c>
      <c r="J33" s="369">
        <v>75.8</v>
      </c>
      <c r="K33" s="372"/>
      <c r="L33" s="373">
        <v>0.39</v>
      </c>
      <c r="M33" s="373">
        <v>0.39</v>
      </c>
      <c r="N33" s="374"/>
      <c r="O33" s="369">
        <v>6.3</v>
      </c>
      <c r="P33" s="369">
        <v>7.1</v>
      </c>
      <c r="Q33" s="368"/>
      <c r="R33" s="369">
        <v>59.8</v>
      </c>
      <c r="S33" s="369">
        <v>58</v>
      </c>
      <c r="T33" s="374"/>
      <c r="U33" s="369">
        <v>6.5</v>
      </c>
      <c r="V33" s="369">
        <v>4.5</v>
      </c>
      <c r="W33" s="374"/>
      <c r="X33" s="369">
        <v>9.5</v>
      </c>
      <c r="Y33" s="369">
        <v>7</v>
      </c>
      <c r="Z33" s="368"/>
      <c r="AA33" s="369">
        <v>6</v>
      </c>
      <c r="AB33" s="369">
        <v>2.4</v>
      </c>
      <c r="AC33" s="374"/>
      <c r="AD33" s="369">
        <v>3.1</v>
      </c>
      <c r="AE33" s="369">
        <v>4.5999999999999996</v>
      </c>
      <c r="AF33" s="370"/>
      <c r="AG33" s="371">
        <v>820</v>
      </c>
      <c r="AH33" s="371">
        <v>680</v>
      </c>
      <c r="AI33" s="375"/>
      <c r="AJ33" s="376"/>
      <c r="AK33" s="376"/>
      <c r="AL33" s="377"/>
      <c r="AM33" s="376"/>
      <c r="AN33" s="376"/>
      <c r="AO33" s="378"/>
      <c r="AP33" s="379"/>
      <c r="AQ33" s="379"/>
      <c r="AR33" s="344"/>
      <c r="AS33" s="344"/>
    </row>
    <row r="35" spans="1:45" ht="21.75" thickBot="1" x14ac:dyDescent="0.4">
      <c r="A35" s="323" t="s">
        <v>194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</row>
    <row r="36" spans="1:45" ht="15.75" x14ac:dyDescent="0.25">
      <c r="A36" s="784" t="s">
        <v>162</v>
      </c>
      <c r="B36" s="787" t="s">
        <v>163</v>
      </c>
      <c r="C36" s="787"/>
      <c r="D36" s="787"/>
      <c r="E36" s="787"/>
      <c r="F36" s="787"/>
      <c r="G36" s="788"/>
      <c r="H36" s="787" t="s">
        <v>164</v>
      </c>
      <c r="I36" s="787"/>
      <c r="J36" s="787"/>
      <c r="K36" s="787"/>
      <c r="L36" s="787"/>
      <c r="M36" s="787"/>
      <c r="N36" s="787"/>
      <c r="O36" s="787"/>
      <c r="P36" s="788"/>
      <c r="Q36" s="787" t="s">
        <v>165</v>
      </c>
      <c r="R36" s="787"/>
      <c r="S36" s="787"/>
      <c r="T36" s="787"/>
      <c r="U36" s="787"/>
      <c r="V36" s="787"/>
      <c r="W36" s="787"/>
      <c r="X36" s="787"/>
      <c r="Y36" s="788"/>
      <c r="Z36" s="787" t="s">
        <v>166</v>
      </c>
      <c r="AA36" s="787"/>
      <c r="AB36" s="787"/>
      <c r="AC36" s="787"/>
      <c r="AD36" s="787"/>
      <c r="AE36" s="787"/>
      <c r="AF36" s="787"/>
      <c r="AG36" s="787"/>
      <c r="AH36" s="788"/>
      <c r="AI36" s="787" t="s">
        <v>167</v>
      </c>
      <c r="AJ36" s="787"/>
      <c r="AK36" s="787"/>
      <c r="AL36" s="787"/>
      <c r="AM36" s="787"/>
      <c r="AN36" s="787"/>
      <c r="AO36" s="787"/>
      <c r="AP36" s="787"/>
      <c r="AQ36" s="787"/>
    </row>
    <row r="37" spans="1:45" ht="15.75" x14ac:dyDescent="0.25">
      <c r="A37" s="785"/>
      <c r="B37" s="789" t="s">
        <v>168</v>
      </c>
      <c r="C37" s="789"/>
      <c r="D37" s="790"/>
      <c r="E37" s="789" t="s">
        <v>169</v>
      </c>
      <c r="F37" s="789"/>
      <c r="G37" s="791"/>
      <c r="H37" s="789" t="s">
        <v>170</v>
      </c>
      <c r="I37" s="789"/>
      <c r="J37" s="790"/>
      <c r="K37" s="792" t="s">
        <v>171</v>
      </c>
      <c r="L37" s="789"/>
      <c r="M37" s="790"/>
      <c r="N37" s="789" t="s">
        <v>172</v>
      </c>
      <c r="O37" s="789"/>
      <c r="P37" s="791"/>
      <c r="Q37" s="789" t="s">
        <v>173</v>
      </c>
      <c r="R37" s="789"/>
      <c r="S37" s="790"/>
      <c r="T37" s="792" t="s">
        <v>174</v>
      </c>
      <c r="U37" s="789"/>
      <c r="V37" s="790"/>
      <c r="W37" s="789" t="s">
        <v>175</v>
      </c>
      <c r="X37" s="789"/>
      <c r="Y37" s="791"/>
      <c r="Z37" s="789" t="s">
        <v>176</v>
      </c>
      <c r="AA37" s="789"/>
      <c r="AB37" s="790"/>
      <c r="AC37" s="792" t="s">
        <v>177</v>
      </c>
      <c r="AD37" s="789"/>
      <c r="AE37" s="790"/>
      <c r="AF37" s="789" t="s">
        <v>178</v>
      </c>
      <c r="AG37" s="789"/>
      <c r="AH37" s="791"/>
      <c r="AI37" s="789" t="s">
        <v>179</v>
      </c>
      <c r="AJ37" s="789"/>
      <c r="AK37" s="790"/>
      <c r="AL37" s="792" t="s">
        <v>180</v>
      </c>
      <c r="AM37" s="789"/>
      <c r="AN37" s="790"/>
      <c r="AO37" s="789" t="s">
        <v>181</v>
      </c>
      <c r="AP37" s="789"/>
      <c r="AQ37" s="789"/>
    </row>
    <row r="38" spans="1:45" ht="15.75" thickBot="1" x14ac:dyDescent="0.3">
      <c r="A38" s="786"/>
      <c r="B38" s="326">
        <v>1998</v>
      </c>
      <c r="C38" s="326">
        <v>1999</v>
      </c>
      <c r="D38" s="327">
        <v>2000</v>
      </c>
      <c r="E38" s="326">
        <v>1998</v>
      </c>
      <c r="F38" s="326">
        <v>1999</v>
      </c>
      <c r="G38" s="326">
        <v>2000</v>
      </c>
      <c r="H38" s="328">
        <v>1998</v>
      </c>
      <c r="I38" s="326">
        <v>1999</v>
      </c>
      <c r="J38" s="327">
        <v>2000</v>
      </c>
      <c r="K38" s="326">
        <v>1998</v>
      </c>
      <c r="L38" s="326">
        <v>1999</v>
      </c>
      <c r="M38" s="327">
        <v>2000</v>
      </c>
      <c r="N38" s="326">
        <v>1998</v>
      </c>
      <c r="O38" s="326">
        <v>1999</v>
      </c>
      <c r="P38" s="326">
        <v>2000</v>
      </c>
      <c r="Q38" s="328">
        <v>1998</v>
      </c>
      <c r="R38" s="326">
        <v>1999</v>
      </c>
      <c r="S38" s="327">
        <v>2000</v>
      </c>
      <c r="T38" s="326">
        <v>1998</v>
      </c>
      <c r="U38" s="326">
        <v>1999</v>
      </c>
      <c r="V38" s="327">
        <v>2000</v>
      </c>
      <c r="W38" s="326">
        <v>1998</v>
      </c>
      <c r="X38" s="326">
        <v>1999</v>
      </c>
      <c r="Y38" s="326">
        <v>2000</v>
      </c>
      <c r="Z38" s="328">
        <v>1998</v>
      </c>
      <c r="AA38" s="326">
        <v>1999</v>
      </c>
      <c r="AB38" s="327" t="s">
        <v>182</v>
      </c>
      <c r="AC38" s="326">
        <v>1998</v>
      </c>
      <c r="AD38" s="326">
        <v>1999</v>
      </c>
      <c r="AE38" s="327" t="s">
        <v>182</v>
      </c>
      <c r="AF38" s="326">
        <v>1998</v>
      </c>
      <c r="AG38" s="326">
        <v>1999</v>
      </c>
      <c r="AH38" s="326" t="s">
        <v>182</v>
      </c>
      <c r="AI38" s="328">
        <v>1998</v>
      </c>
      <c r="AJ38" s="326">
        <v>1999</v>
      </c>
      <c r="AK38" s="327">
        <v>2000</v>
      </c>
      <c r="AL38" s="326">
        <v>1998</v>
      </c>
      <c r="AM38" s="326">
        <v>1999</v>
      </c>
      <c r="AN38" s="327">
        <v>2000</v>
      </c>
      <c r="AO38" s="326">
        <v>1998</v>
      </c>
      <c r="AP38" s="326">
        <v>1999</v>
      </c>
      <c r="AQ38" s="326">
        <v>2000</v>
      </c>
    </row>
    <row r="39" spans="1:45" x14ac:dyDescent="0.25">
      <c r="A39" s="329" t="s">
        <v>195</v>
      </c>
      <c r="B39" s="330">
        <v>12.399999618530201</v>
      </c>
      <c r="C39" s="331">
        <v>11.5</v>
      </c>
      <c r="D39" s="331">
        <v>11.229999542236328</v>
      </c>
      <c r="E39" s="332">
        <v>415</v>
      </c>
      <c r="F39" s="333">
        <v>400</v>
      </c>
      <c r="G39" s="333">
        <v>405</v>
      </c>
      <c r="H39" s="334">
        <v>75.400001525878906</v>
      </c>
      <c r="I39" s="331">
        <v>75</v>
      </c>
      <c r="J39" s="331">
        <v>76.3</v>
      </c>
      <c r="K39" s="335">
        <v>0.36000001430511502</v>
      </c>
      <c r="L39" s="336">
        <v>0.37999999523162797</v>
      </c>
      <c r="M39" s="336">
        <v>0.40000000596046448</v>
      </c>
      <c r="N39" s="337">
        <v>4.0999999046325604</v>
      </c>
      <c r="O39" s="331">
        <v>5.5</v>
      </c>
      <c r="P39" s="331">
        <v>4.4000000953674316</v>
      </c>
      <c r="Q39" s="334">
        <v>59.099998474121001</v>
      </c>
      <c r="R39" s="331">
        <v>59.900001525878899</v>
      </c>
      <c r="S39" s="331">
        <v>59.2</v>
      </c>
      <c r="T39" s="338">
        <v>6.1999998092651296</v>
      </c>
      <c r="U39" s="331">
        <v>5.4000000953674299</v>
      </c>
      <c r="V39" s="331">
        <v>5.5</v>
      </c>
      <c r="W39" s="338">
        <v>13.4700002670288</v>
      </c>
      <c r="X39" s="331">
        <v>6.0999999046325604</v>
      </c>
      <c r="Y39" s="331">
        <v>5.6</v>
      </c>
      <c r="Z39" s="334">
        <v>2.70000004768371</v>
      </c>
      <c r="AA39" s="331">
        <v>2.20000004768371</v>
      </c>
      <c r="AB39" s="331">
        <v>6.8</v>
      </c>
      <c r="AC39" s="337" t="s">
        <v>184</v>
      </c>
      <c r="AD39" s="331" t="s">
        <v>184</v>
      </c>
      <c r="AE39" s="331" t="s">
        <v>184</v>
      </c>
      <c r="AF39" s="332">
        <v>835</v>
      </c>
      <c r="AG39" s="333">
        <v>775</v>
      </c>
      <c r="AH39" s="333">
        <v>970</v>
      </c>
      <c r="AI39" s="339" t="s">
        <v>184</v>
      </c>
      <c r="AJ39" s="340"/>
      <c r="AK39" s="340"/>
      <c r="AL39" s="341" t="s">
        <v>184</v>
      </c>
      <c r="AM39" s="340"/>
      <c r="AN39" s="340"/>
      <c r="AO39" s="342" t="s">
        <v>184</v>
      </c>
      <c r="AP39" s="343"/>
      <c r="AQ39" s="343"/>
      <c r="AR39" s="344"/>
      <c r="AS39" s="344"/>
    </row>
    <row r="40" spans="1:45" ht="15.75" thickBot="1" x14ac:dyDescent="0.3">
      <c r="A40" s="345" t="s">
        <v>185</v>
      </c>
      <c r="B40" s="346">
        <f t="shared" ref="B40:AQ40" si="3">AVERAGE(B41:B43)</f>
        <v>12.033333460489866</v>
      </c>
      <c r="C40" s="346">
        <f t="shared" si="3"/>
        <v>10.800000190734799</v>
      </c>
      <c r="D40" s="346">
        <f t="shared" si="3"/>
        <v>10.514999866485596</v>
      </c>
      <c r="E40" s="347">
        <f t="shared" si="3"/>
        <v>408.33333333333331</v>
      </c>
      <c r="F40" s="348">
        <f t="shared" si="3"/>
        <v>385</v>
      </c>
      <c r="G40" s="348">
        <f t="shared" si="3"/>
        <v>392.5</v>
      </c>
      <c r="H40" s="349">
        <f t="shared" si="3"/>
        <v>73.733332316080705</v>
      </c>
      <c r="I40" s="346">
        <f t="shared" si="3"/>
        <v>75.850002288818359</v>
      </c>
      <c r="J40" s="346">
        <f t="shared" si="3"/>
        <v>75.900000000000006</v>
      </c>
      <c r="K40" s="350">
        <f t="shared" si="3"/>
        <v>0.36666667461395303</v>
      </c>
      <c r="L40" s="351">
        <f t="shared" si="3"/>
        <v>0.40500000119209245</v>
      </c>
      <c r="M40" s="351">
        <f t="shared" si="3"/>
        <v>0.42499999701976776</v>
      </c>
      <c r="N40" s="352">
        <f t="shared" si="3"/>
        <v>3.5999999841054269</v>
      </c>
      <c r="O40" s="346">
        <f t="shared" si="3"/>
        <v>5.0500001907348597</v>
      </c>
      <c r="P40" s="346">
        <f t="shared" si="3"/>
        <v>3.8999999761581421</v>
      </c>
      <c r="Q40" s="349">
        <f t="shared" si="3"/>
        <v>57.199999491373632</v>
      </c>
      <c r="R40" s="346">
        <f t="shared" si="3"/>
        <v>57.200000762939453</v>
      </c>
      <c r="S40" s="346">
        <f t="shared" si="3"/>
        <v>56.9</v>
      </c>
      <c r="T40" s="352">
        <f t="shared" si="3"/>
        <v>6.9766666094462026</v>
      </c>
      <c r="U40" s="346">
        <f t="shared" si="3"/>
        <v>5.5999999046325648</v>
      </c>
      <c r="V40" s="346">
        <f t="shared" si="3"/>
        <v>4.6500000000000004</v>
      </c>
      <c r="W40" s="352">
        <f t="shared" si="3"/>
        <v>15.599999427795368</v>
      </c>
      <c r="X40" s="346">
        <f t="shared" si="3"/>
        <v>6.7499999999999947</v>
      </c>
      <c r="Y40" s="346">
        <f t="shared" si="3"/>
        <v>5.75</v>
      </c>
      <c r="Z40" s="349">
        <f t="shared" si="3"/>
        <v>2.4999999999999964</v>
      </c>
      <c r="AA40" s="346">
        <f t="shared" si="3"/>
        <v>2.1499999761581403</v>
      </c>
      <c r="AB40" s="346">
        <f t="shared" si="3"/>
        <v>7.5</v>
      </c>
      <c r="AC40" s="352" t="e">
        <f t="shared" si="3"/>
        <v>#DIV/0!</v>
      </c>
      <c r="AD40" s="346" t="e">
        <f t="shared" si="3"/>
        <v>#DIV/0!</v>
      </c>
      <c r="AE40" s="346" t="e">
        <f t="shared" si="3"/>
        <v>#DIV/0!</v>
      </c>
      <c r="AF40" s="347">
        <f t="shared" si="3"/>
        <v>745</v>
      </c>
      <c r="AG40" s="348">
        <f t="shared" si="3"/>
        <v>727.5</v>
      </c>
      <c r="AH40" s="348">
        <f t="shared" si="3"/>
        <v>905</v>
      </c>
      <c r="AI40" s="353">
        <f t="shared" si="3"/>
        <v>230</v>
      </c>
      <c r="AJ40" s="354" t="e">
        <f t="shared" si="3"/>
        <v>#DIV/0!</v>
      </c>
      <c r="AK40" s="354" t="e">
        <f t="shared" si="3"/>
        <v>#DIV/0!</v>
      </c>
      <c r="AL40" s="355">
        <f t="shared" si="3"/>
        <v>820</v>
      </c>
      <c r="AM40" s="354" t="e">
        <f t="shared" si="3"/>
        <v>#DIV/0!</v>
      </c>
      <c r="AN40" s="354" t="e">
        <f t="shared" si="3"/>
        <v>#DIV/0!</v>
      </c>
      <c r="AO40" s="382">
        <f t="shared" si="3"/>
        <v>21</v>
      </c>
      <c r="AP40" s="383" t="e">
        <f t="shared" si="3"/>
        <v>#DIV/0!</v>
      </c>
      <c r="AQ40" s="383" t="e">
        <f t="shared" si="3"/>
        <v>#DIV/0!</v>
      </c>
      <c r="AR40" s="344"/>
      <c r="AS40" s="344"/>
    </row>
    <row r="41" spans="1:45" s="324" customFormat="1" x14ac:dyDescent="0.25">
      <c r="A41" s="356" t="s">
        <v>187</v>
      </c>
      <c r="B41" s="357">
        <v>12.1000003814697</v>
      </c>
      <c r="C41" s="331">
        <v>10.800000190734799</v>
      </c>
      <c r="D41" s="331">
        <v>10.420000076293945</v>
      </c>
      <c r="E41" s="358">
        <v>425</v>
      </c>
      <c r="F41" s="333">
        <v>390</v>
      </c>
      <c r="G41" s="333">
        <v>390</v>
      </c>
      <c r="H41" s="359">
        <v>72.199996948242102</v>
      </c>
      <c r="I41" s="331">
        <v>74.800003051757798</v>
      </c>
      <c r="J41" s="331">
        <v>75.5</v>
      </c>
      <c r="K41" s="360">
        <v>0.37000000476837203</v>
      </c>
      <c r="L41" s="336">
        <v>0.40999999642372098</v>
      </c>
      <c r="M41" s="336">
        <v>0.43999999761581421</v>
      </c>
      <c r="N41" s="361">
        <v>3.5</v>
      </c>
      <c r="O41" s="331">
        <v>4.8000001907348597</v>
      </c>
      <c r="P41" s="331">
        <v>4</v>
      </c>
      <c r="Q41" s="359">
        <v>58.200000762939403</v>
      </c>
      <c r="R41" s="362">
        <v>58.400001525878899</v>
      </c>
      <c r="S41" s="331">
        <v>57.8</v>
      </c>
      <c r="T41" s="361">
        <v>6.3299999237060502</v>
      </c>
      <c r="U41" s="331">
        <v>5.1999998092651296</v>
      </c>
      <c r="V41" s="331">
        <v>4.3</v>
      </c>
      <c r="W41" s="361">
        <v>17.129999160766602</v>
      </c>
      <c r="X41" s="331">
        <v>6.0999999046325604</v>
      </c>
      <c r="Y41" s="331">
        <v>4.8</v>
      </c>
      <c r="Z41" s="359">
        <v>2.5999999046325599</v>
      </c>
      <c r="AA41" s="331">
        <v>2.2999999523162802</v>
      </c>
      <c r="AB41" s="331">
        <v>7</v>
      </c>
      <c r="AC41" s="361" t="s">
        <v>184</v>
      </c>
      <c r="AD41" s="331" t="s">
        <v>184</v>
      </c>
      <c r="AE41" s="331" t="s">
        <v>184</v>
      </c>
      <c r="AF41" s="358">
        <v>700</v>
      </c>
      <c r="AG41" s="333">
        <v>745</v>
      </c>
      <c r="AH41" s="333">
        <v>870</v>
      </c>
      <c r="AI41" s="339"/>
      <c r="AJ41" s="340"/>
      <c r="AK41" s="340"/>
      <c r="AL41" s="363"/>
      <c r="AM41" s="340"/>
      <c r="AN41" s="340"/>
      <c r="AO41" s="389"/>
      <c r="AP41" s="343"/>
      <c r="AQ41" s="343"/>
      <c r="AR41" s="366"/>
      <c r="AS41" s="366"/>
    </row>
    <row r="42" spans="1:45" s="324" customFormat="1" x14ac:dyDescent="0.25">
      <c r="A42" s="356" t="s">
        <v>78</v>
      </c>
      <c r="B42" s="359">
        <v>12.800000190734799</v>
      </c>
      <c r="C42" s="331">
        <v>10.800000190734799</v>
      </c>
      <c r="D42" s="331">
        <v>10.609999656677246</v>
      </c>
      <c r="E42" s="358">
        <v>405</v>
      </c>
      <c r="F42" s="333">
        <v>380</v>
      </c>
      <c r="G42" s="333">
        <v>395</v>
      </c>
      <c r="H42" s="359">
        <v>74.5</v>
      </c>
      <c r="I42" s="331">
        <v>76.900001525878906</v>
      </c>
      <c r="J42" s="331">
        <v>76.3</v>
      </c>
      <c r="K42" s="360">
        <v>0.37000000476837203</v>
      </c>
      <c r="L42" s="336">
        <v>0.40000000596046398</v>
      </c>
      <c r="M42" s="336">
        <v>0.40999999642372131</v>
      </c>
      <c r="N42" s="361">
        <v>3.5</v>
      </c>
      <c r="O42" s="331">
        <v>5.3000001907348597</v>
      </c>
      <c r="P42" s="331">
        <v>3.7999999523162842</v>
      </c>
      <c r="Q42" s="359">
        <v>56.799999237060497</v>
      </c>
      <c r="R42" s="331">
        <v>56</v>
      </c>
      <c r="S42" s="331">
        <v>56</v>
      </c>
      <c r="T42" s="361">
        <v>9.1999998092651296</v>
      </c>
      <c r="U42" s="331">
        <v>6</v>
      </c>
      <c r="V42" s="331">
        <v>5</v>
      </c>
      <c r="W42" s="361">
        <v>17.4699993133544</v>
      </c>
      <c r="X42" s="331">
        <v>7.4000000953674299</v>
      </c>
      <c r="Y42" s="331">
        <v>6.7</v>
      </c>
      <c r="Z42" s="359">
        <v>2.9000000953674299</v>
      </c>
      <c r="AA42" s="331">
        <v>2</v>
      </c>
      <c r="AB42" s="331">
        <v>8</v>
      </c>
      <c r="AC42" s="361" t="s">
        <v>184</v>
      </c>
      <c r="AD42" s="331" t="s">
        <v>184</v>
      </c>
      <c r="AE42" s="331" t="s">
        <v>184</v>
      </c>
      <c r="AF42" s="358">
        <v>765</v>
      </c>
      <c r="AG42" s="333">
        <v>710</v>
      </c>
      <c r="AH42" s="333">
        <v>940</v>
      </c>
      <c r="AI42" s="339">
        <v>230</v>
      </c>
      <c r="AJ42" s="340"/>
      <c r="AK42" s="340"/>
      <c r="AL42" s="363">
        <v>820</v>
      </c>
      <c r="AM42" s="340"/>
      <c r="AN42" s="340"/>
      <c r="AO42" s="389">
        <v>21</v>
      </c>
      <c r="AP42" s="343"/>
      <c r="AQ42" s="343"/>
      <c r="AR42" s="366"/>
      <c r="AS42" s="366"/>
    </row>
    <row r="43" spans="1:45" x14ac:dyDescent="0.25">
      <c r="A43" s="367" t="s">
        <v>196</v>
      </c>
      <c r="B43" s="368">
        <v>11.199999809265099</v>
      </c>
      <c r="C43" s="369"/>
      <c r="D43" s="369"/>
      <c r="E43" s="370">
        <v>395</v>
      </c>
      <c r="F43" s="371"/>
      <c r="G43" s="371"/>
      <c r="H43" s="368">
        <v>74.5</v>
      </c>
      <c r="I43" s="369"/>
      <c r="J43" s="369"/>
      <c r="K43" s="372">
        <v>0.36000001430511502</v>
      </c>
      <c r="L43" s="373"/>
      <c r="M43" s="373"/>
      <c r="N43" s="374">
        <v>3.7999999523162802</v>
      </c>
      <c r="O43" s="369"/>
      <c r="P43" s="369"/>
      <c r="Q43" s="368">
        <v>56.599998474121001</v>
      </c>
      <c r="R43" s="369"/>
      <c r="S43" s="369"/>
      <c r="T43" s="374">
        <v>5.4000000953674299</v>
      </c>
      <c r="U43" s="369"/>
      <c r="V43" s="369"/>
      <c r="W43" s="374">
        <v>12.199999809265099</v>
      </c>
      <c r="X43" s="369"/>
      <c r="Y43" s="369"/>
      <c r="Z43" s="368">
        <v>2</v>
      </c>
      <c r="AA43" s="369"/>
      <c r="AB43" s="369"/>
      <c r="AC43" s="374" t="s">
        <v>184</v>
      </c>
      <c r="AD43" s="369"/>
      <c r="AE43" s="369"/>
      <c r="AF43" s="370">
        <v>770</v>
      </c>
      <c r="AG43" s="371"/>
      <c r="AH43" s="371"/>
      <c r="AI43" s="375"/>
      <c r="AJ43" s="376"/>
      <c r="AK43" s="376"/>
      <c r="AL43" s="377"/>
      <c r="AM43" s="376"/>
      <c r="AN43" s="376"/>
      <c r="AO43" s="390"/>
      <c r="AP43" s="391"/>
      <c r="AQ43" s="391"/>
      <c r="AR43" s="344"/>
      <c r="AS43" s="344"/>
    </row>
    <row r="45" spans="1:45" ht="21.75" thickBot="1" x14ac:dyDescent="0.4">
      <c r="A45" s="451" t="s">
        <v>212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</row>
    <row r="46" spans="1:45" ht="15.75" x14ac:dyDescent="0.25">
      <c r="A46" s="784" t="s">
        <v>162</v>
      </c>
      <c r="B46" s="787" t="s">
        <v>163</v>
      </c>
      <c r="C46" s="787"/>
      <c r="D46" s="787"/>
      <c r="E46" s="787"/>
      <c r="F46" s="787"/>
      <c r="G46" s="788"/>
      <c r="H46" s="787" t="s">
        <v>164</v>
      </c>
      <c r="I46" s="787"/>
      <c r="J46" s="787"/>
      <c r="K46" s="787"/>
      <c r="L46" s="787"/>
      <c r="M46" s="787"/>
      <c r="N46" s="787"/>
      <c r="O46" s="787"/>
      <c r="P46" s="788"/>
      <c r="Q46" s="787" t="s">
        <v>165</v>
      </c>
      <c r="R46" s="787"/>
      <c r="S46" s="787"/>
      <c r="T46" s="787"/>
      <c r="U46" s="787"/>
      <c r="V46" s="787"/>
      <c r="W46" s="787"/>
      <c r="X46" s="787"/>
      <c r="Y46" s="788"/>
      <c r="Z46" s="787" t="s">
        <v>166</v>
      </c>
      <c r="AA46" s="787"/>
      <c r="AB46" s="787"/>
      <c r="AC46" s="787"/>
      <c r="AD46" s="787"/>
      <c r="AE46" s="787"/>
      <c r="AF46" s="787"/>
      <c r="AG46" s="787"/>
      <c r="AH46" s="788"/>
      <c r="AI46" s="787" t="s">
        <v>167</v>
      </c>
      <c r="AJ46" s="787"/>
      <c r="AK46" s="787"/>
      <c r="AL46" s="787"/>
      <c r="AM46" s="787"/>
      <c r="AN46" s="787"/>
      <c r="AO46" s="787"/>
      <c r="AP46" s="787"/>
      <c r="AQ46" s="787"/>
    </row>
    <row r="47" spans="1:45" ht="15.75" x14ac:dyDescent="0.25">
      <c r="A47" s="785"/>
      <c r="B47" s="789" t="s">
        <v>168</v>
      </c>
      <c r="C47" s="789"/>
      <c r="D47" s="790"/>
      <c r="E47" s="789" t="s">
        <v>169</v>
      </c>
      <c r="F47" s="789"/>
      <c r="G47" s="791"/>
      <c r="H47" s="789" t="s">
        <v>170</v>
      </c>
      <c r="I47" s="789"/>
      <c r="J47" s="790"/>
      <c r="K47" s="792" t="s">
        <v>171</v>
      </c>
      <c r="L47" s="789"/>
      <c r="M47" s="790"/>
      <c r="N47" s="789" t="s">
        <v>172</v>
      </c>
      <c r="O47" s="789"/>
      <c r="P47" s="791"/>
      <c r="Q47" s="789" t="s">
        <v>173</v>
      </c>
      <c r="R47" s="789"/>
      <c r="S47" s="790"/>
      <c r="T47" s="792" t="s">
        <v>174</v>
      </c>
      <c r="U47" s="789"/>
      <c r="V47" s="790"/>
      <c r="W47" s="789" t="s">
        <v>175</v>
      </c>
      <c r="X47" s="789"/>
      <c r="Y47" s="791"/>
      <c r="Z47" s="789" t="s">
        <v>176</v>
      </c>
      <c r="AA47" s="789"/>
      <c r="AB47" s="790"/>
      <c r="AC47" s="792" t="s">
        <v>177</v>
      </c>
      <c r="AD47" s="789"/>
      <c r="AE47" s="790"/>
      <c r="AF47" s="789" t="s">
        <v>178</v>
      </c>
      <c r="AG47" s="789"/>
      <c r="AH47" s="791"/>
      <c r="AI47" s="789" t="s">
        <v>179</v>
      </c>
      <c r="AJ47" s="789"/>
      <c r="AK47" s="790"/>
      <c r="AL47" s="792" t="s">
        <v>180</v>
      </c>
      <c r="AM47" s="789"/>
      <c r="AN47" s="790"/>
      <c r="AO47" s="789" t="s">
        <v>181</v>
      </c>
      <c r="AP47" s="789"/>
      <c r="AQ47" s="789"/>
    </row>
    <row r="48" spans="1:45" ht="15.75" thickBot="1" x14ac:dyDescent="0.3">
      <c r="A48" s="786"/>
      <c r="B48" s="326">
        <v>1998</v>
      </c>
      <c r="C48" s="326">
        <v>1999</v>
      </c>
      <c r="D48" s="327">
        <v>2000</v>
      </c>
      <c r="E48" s="326">
        <v>1998</v>
      </c>
      <c r="F48" s="326">
        <v>1999</v>
      </c>
      <c r="G48" s="326">
        <v>2000</v>
      </c>
      <c r="H48" s="328">
        <v>1998</v>
      </c>
      <c r="I48" s="326">
        <v>1999</v>
      </c>
      <c r="J48" s="327">
        <v>2000</v>
      </c>
      <c r="K48" s="326">
        <v>1998</v>
      </c>
      <c r="L48" s="326">
        <v>1999</v>
      </c>
      <c r="M48" s="327">
        <v>2000</v>
      </c>
      <c r="N48" s="326">
        <v>1998</v>
      </c>
      <c r="O48" s="326">
        <v>1999</v>
      </c>
      <c r="P48" s="326">
        <v>2000</v>
      </c>
      <c r="Q48" s="328">
        <v>1998</v>
      </c>
      <c r="R48" s="326">
        <v>1999</v>
      </c>
      <c r="S48" s="327">
        <v>2000</v>
      </c>
      <c r="T48" s="326">
        <v>1998</v>
      </c>
      <c r="U48" s="326">
        <v>1999</v>
      </c>
      <c r="V48" s="327">
        <v>2000</v>
      </c>
      <c r="W48" s="326">
        <v>1998</v>
      </c>
      <c r="X48" s="326">
        <v>1999</v>
      </c>
      <c r="Y48" s="326">
        <v>2000</v>
      </c>
      <c r="Z48" s="328">
        <v>1998</v>
      </c>
      <c r="AA48" s="326">
        <v>1999</v>
      </c>
      <c r="AB48" s="327" t="s">
        <v>182</v>
      </c>
      <c r="AC48" s="326">
        <v>1998</v>
      </c>
      <c r="AD48" s="326">
        <v>1999</v>
      </c>
      <c r="AE48" s="327" t="s">
        <v>182</v>
      </c>
      <c r="AF48" s="326">
        <v>1998</v>
      </c>
      <c r="AG48" s="326">
        <v>1999</v>
      </c>
      <c r="AH48" s="326" t="s">
        <v>182</v>
      </c>
      <c r="AI48" s="328">
        <v>1998</v>
      </c>
      <c r="AJ48" s="326">
        <v>1999</v>
      </c>
      <c r="AK48" s="327">
        <v>2000</v>
      </c>
      <c r="AL48" s="326">
        <v>1998</v>
      </c>
      <c r="AM48" s="326">
        <v>1999</v>
      </c>
      <c r="AN48" s="327">
        <v>2000</v>
      </c>
      <c r="AO48" s="326">
        <v>1998</v>
      </c>
      <c r="AP48" s="326">
        <v>1999</v>
      </c>
      <c r="AQ48" s="326">
        <v>2000</v>
      </c>
    </row>
    <row r="49" spans="1:45" x14ac:dyDescent="0.25">
      <c r="A49" s="329" t="s">
        <v>183</v>
      </c>
      <c r="B49" s="330">
        <v>12.899999618530201</v>
      </c>
      <c r="C49" s="331">
        <v>12.279999732971101</v>
      </c>
      <c r="D49" s="331">
        <v>11.939999580383301</v>
      </c>
      <c r="E49" s="332">
        <v>410</v>
      </c>
      <c r="F49" s="333">
        <v>380</v>
      </c>
      <c r="G49" s="333">
        <v>405</v>
      </c>
      <c r="H49" s="334">
        <v>74.5</v>
      </c>
      <c r="I49" s="331">
        <v>74.5</v>
      </c>
      <c r="J49" s="331">
        <v>76.3</v>
      </c>
      <c r="K49" s="335">
        <v>0.40999999642372098</v>
      </c>
      <c r="L49" s="336">
        <v>0.38999998569488498</v>
      </c>
      <c r="M49" s="336">
        <v>0.37000000476837158</v>
      </c>
      <c r="N49" s="337">
        <v>6.9000000953674299</v>
      </c>
      <c r="O49" s="331">
        <v>4.8000001907348597</v>
      </c>
      <c r="P49" s="331">
        <v>4.3000001907348633</v>
      </c>
      <c r="Q49" s="334">
        <v>65.5</v>
      </c>
      <c r="R49" s="331">
        <v>58</v>
      </c>
      <c r="S49" s="331">
        <v>58.4</v>
      </c>
      <c r="T49" s="338">
        <v>7.4699997901916504</v>
      </c>
      <c r="U49" s="331">
        <v>7</v>
      </c>
      <c r="V49" s="331">
        <v>6.3</v>
      </c>
      <c r="W49" s="338">
        <v>13</v>
      </c>
      <c r="X49" s="331">
        <v>9.6999998092651296</v>
      </c>
      <c r="Y49" s="331">
        <v>6.6</v>
      </c>
      <c r="Z49" s="334">
        <v>3</v>
      </c>
      <c r="AA49" s="331">
        <v>2.70000004768371</v>
      </c>
      <c r="AB49" s="331">
        <v>8.9</v>
      </c>
      <c r="AC49" s="337" t="s">
        <v>184</v>
      </c>
      <c r="AD49" s="331">
        <v>3</v>
      </c>
      <c r="AE49" s="331" t="s">
        <v>184</v>
      </c>
      <c r="AF49" s="332">
        <v>925</v>
      </c>
      <c r="AG49" s="333">
        <v>840</v>
      </c>
      <c r="AH49" s="333">
        <v>935</v>
      </c>
      <c r="AI49" s="339"/>
      <c r="AJ49" s="340"/>
      <c r="AK49" s="340"/>
      <c r="AL49" s="341"/>
      <c r="AM49" s="340"/>
      <c r="AN49" s="340"/>
      <c r="AO49" s="342"/>
      <c r="AP49" s="343"/>
      <c r="AQ49" s="343"/>
      <c r="AR49" s="344"/>
      <c r="AS49" s="344"/>
    </row>
    <row r="50" spans="1:45" ht="15.75" thickBot="1" x14ac:dyDescent="0.3">
      <c r="A50" s="345" t="s">
        <v>185</v>
      </c>
      <c r="B50" s="346">
        <f>AVERAGE(B51:B55)</f>
        <v>12.850000143051124</v>
      </c>
      <c r="C50" s="346">
        <f t="shared" ref="C50:AQ50" si="4">AVERAGE(C51:C55)</f>
        <v>12.5559999465942</v>
      </c>
      <c r="D50" s="346">
        <f t="shared" si="4"/>
        <v>12.714999675750732</v>
      </c>
      <c r="E50" s="347">
        <f t="shared" si="4"/>
        <v>390</v>
      </c>
      <c r="F50" s="348">
        <f t="shared" si="4"/>
        <v>374</v>
      </c>
      <c r="G50" s="348">
        <f t="shared" si="4"/>
        <v>392.5</v>
      </c>
      <c r="H50" s="349">
        <f t="shared" si="4"/>
        <v>74.399999618530245</v>
      </c>
      <c r="I50" s="346">
        <f t="shared" si="4"/>
        <v>73.44000244140625</v>
      </c>
      <c r="J50" s="346">
        <f t="shared" si="4"/>
        <v>75.25</v>
      </c>
      <c r="K50" s="350">
        <f t="shared" si="4"/>
        <v>0.38749999552965148</v>
      </c>
      <c r="L50" s="351">
        <f t="shared" si="4"/>
        <v>0.38799999356269821</v>
      </c>
      <c r="M50" s="351">
        <f t="shared" si="4"/>
        <v>0.37999999523162842</v>
      </c>
      <c r="N50" s="352">
        <f t="shared" si="4"/>
        <v>6.1999999284744209</v>
      </c>
      <c r="O50" s="346">
        <f t="shared" si="4"/>
        <v>4.6400000572204565</v>
      </c>
      <c r="P50" s="346">
        <f t="shared" si="4"/>
        <v>4.4000000953674316</v>
      </c>
      <c r="Q50" s="349">
        <f t="shared" si="4"/>
        <v>63.974999427795353</v>
      </c>
      <c r="R50" s="346">
        <f t="shared" si="4"/>
        <v>59.799999999999955</v>
      </c>
      <c r="S50" s="346">
        <f t="shared" si="4"/>
        <v>61.3</v>
      </c>
      <c r="T50" s="352">
        <f t="shared" si="4"/>
        <v>6.8324999809265101</v>
      </c>
      <c r="U50" s="346">
        <f t="shared" si="4"/>
        <v>6.2199998855590781</v>
      </c>
      <c r="V50" s="346">
        <f t="shared" si="4"/>
        <v>6.25</v>
      </c>
      <c r="W50" s="352">
        <f t="shared" si="4"/>
        <v>12.615000009536699</v>
      </c>
      <c r="X50" s="346">
        <f t="shared" si="4"/>
        <v>9.6800000190734785</v>
      </c>
      <c r="Y50" s="346">
        <f t="shared" si="4"/>
        <v>6.75</v>
      </c>
      <c r="Z50" s="349">
        <f t="shared" si="4"/>
        <v>2.6249999999999978</v>
      </c>
      <c r="AA50" s="346">
        <f t="shared" si="4"/>
        <v>1.8399999856948839</v>
      </c>
      <c r="AB50" s="346">
        <f t="shared" si="4"/>
        <v>7.5</v>
      </c>
      <c r="AC50" s="352" t="e">
        <f t="shared" si="4"/>
        <v>#DIV/0!</v>
      </c>
      <c r="AD50" s="346">
        <f t="shared" si="4"/>
        <v>2.1400000095367382</v>
      </c>
      <c r="AE50" s="346" t="e">
        <f t="shared" si="4"/>
        <v>#DIV/0!</v>
      </c>
      <c r="AF50" s="347">
        <f t="shared" si="4"/>
        <v>872.5</v>
      </c>
      <c r="AG50" s="348">
        <f t="shared" si="4"/>
        <v>835</v>
      </c>
      <c r="AH50" s="348">
        <f t="shared" si="4"/>
        <v>957.5</v>
      </c>
      <c r="AI50" s="353" t="e">
        <f t="shared" si="4"/>
        <v>#DIV/0!</v>
      </c>
      <c r="AJ50" s="354" t="e">
        <f t="shared" si="4"/>
        <v>#DIV/0!</v>
      </c>
      <c r="AK50" s="354" t="e">
        <f t="shared" si="4"/>
        <v>#DIV/0!</v>
      </c>
      <c r="AL50" s="355" t="e">
        <f t="shared" si="4"/>
        <v>#DIV/0!</v>
      </c>
      <c r="AM50" s="354" t="e">
        <f t="shared" si="4"/>
        <v>#DIV/0!</v>
      </c>
      <c r="AN50" s="354" t="e">
        <f t="shared" si="4"/>
        <v>#DIV/0!</v>
      </c>
      <c r="AO50" s="352" t="e">
        <f t="shared" si="4"/>
        <v>#DIV/0!</v>
      </c>
      <c r="AP50" s="346" t="e">
        <f t="shared" si="4"/>
        <v>#DIV/0!</v>
      </c>
      <c r="AQ50" s="346" t="e">
        <f t="shared" si="4"/>
        <v>#DIV/0!</v>
      </c>
      <c r="AR50" s="344"/>
      <c r="AS50" s="344"/>
    </row>
    <row r="51" spans="1:45" s="324" customFormat="1" x14ac:dyDescent="0.25">
      <c r="A51" s="356" t="s">
        <v>186</v>
      </c>
      <c r="B51" s="357">
        <v>12.699999809265099</v>
      </c>
      <c r="C51" s="331">
        <v>12.199999809265099</v>
      </c>
      <c r="D51" s="331"/>
      <c r="E51" s="358">
        <v>390</v>
      </c>
      <c r="F51" s="333">
        <v>345</v>
      </c>
      <c r="G51" s="333"/>
      <c r="H51" s="359">
        <v>74.900001525878906</v>
      </c>
      <c r="I51" s="331">
        <v>74.900001525878906</v>
      </c>
      <c r="J51" s="331"/>
      <c r="K51" s="360">
        <v>0.38999998569488498</v>
      </c>
      <c r="L51" s="336">
        <v>0.37999999523162797</v>
      </c>
      <c r="M51" s="336"/>
      <c r="N51" s="361">
        <v>6.0999999046325604</v>
      </c>
      <c r="O51" s="331">
        <v>4.4000000953674299</v>
      </c>
      <c r="P51" s="331"/>
      <c r="Q51" s="359">
        <v>61.099998474121001</v>
      </c>
      <c r="R51" s="362">
        <v>57.299999237060497</v>
      </c>
      <c r="S51" s="331"/>
      <c r="T51" s="361">
        <v>7.2699999809265101</v>
      </c>
      <c r="U51" s="331">
        <v>6.1999998092651296</v>
      </c>
      <c r="V51" s="331"/>
      <c r="W51" s="361">
        <v>13.9300003051757</v>
      </c>
      <c r="X51" s="331">
        <v>6.5</v>
      </c>
      <c r="Y51" s="331"/>
      <c r="Z51" s="359">
        <v>2.5</v>
      </c>
      <c r="AA51" s="331">
        <v>1.79999995231628</v>
      </c>
      <c r="AB51" s="331"/>
      <c r="AC51" s="361" t="s">
        <v>184</v>
      </c>
      <c r="AD51" s="331">
        <v>2.20000004768371</v>
      </c>
      <c r="AE51" s="331"/>
      <c r="AF51" s="358">
        <v>835</v>
      </c>
      <c r="AG51" s="333">
        <v>830</v>
      </c>
      <c r="AH51" s="333"/>
      <c r="AI51" s="339"/>
      <c r="AJ51" s="340"/>
      <c r="AK51" s="340"/>
      <c r="AL51" s="363"/>
      <c r="AM51" s="340"/>
      <c r="AN51" s="340"/>
      <c r="AO51" s="364"/>
      <c r="AP51" s="365"/>
      <c r="AQ51" s="365"/>
      <c r="AR51" s="366"/>
      <c r="AS51" s="366"/>
    </row>
    <row r="52" spans="1:45" s="324" customFormat="1" x14ac:dyDescent="0.25">
      <c r="A52" s="356" t="s">
        <v>187</v>
      </c>
      <c r="B52" s="359">
        <v>12</v>
      </c>
      <c r="C52" s="331">
        <v>11.9099998474121</v>
      </c>
      <c r="D52" s="331"/>
      <c r="E52" s="358">
        <v>355</v>
      </c>
      <c r="F52" s="333">
        <v>400</v>
      </c>
      <c r="G52" s="333"/>
      <c r="H52" s="359">
        <v>73.5</v>
      </c>
      <c r="I52" s="331">
        <v>72.300003051757798</v>
      </c>
      <c r="J52" s="331"/>
      <c r="K52" s="360">
        <v>0.40000000596046398</v>
      </c>
      <c r="L52" s="336">
        <v>0.38999998569488498</v>
      </c>
      <c r="M52" s="336"/>
      <c r="N52" s="361">
        <v>6.0999999046325604</v>
      </c>
      <c r="O52" s="331">
        <v>4.5</v>
      </c>
      <c r="P52" s="331"/>
      <c r="Q52" s="359">
        <v>62.400001525878899</v>
      </c>
      <c r="R52" s="331">
        <v>58.900001525878899</v>
      </c>
      <c r="S52" s="331"/>
      <c r="T52" s="361">
        <v>4.9299998283386204</v>
      </c>
      <c r="U52" s="331">
        <v>6</v>
      </c>
      <c r="V52" s="331"/>
      <c r="W52" s="361">
        <v>11.199999809265099</v>
      </c>
      <c r="X52" s="331">
        <v>6.4000000953674299</v>
      </c>
      <c r="Y52" s="331"/>
      <c r="Z52" s="359">
        <v>2.9000000953674299</v>
      </c>
      <c r="AA52" s="331">
        <v>2</v>
      </c>
      <c r="AB52" s="331"/>
      <c r="AC52" s="361" t="s">
        <v>184</v>
      </c>
      <c r="AD52" s="331">
        <v>2.20000004768371</v>
      </c>
      <c r="AE52" s="331"/>
      <c r="AF52" s="358">
        <v>845</v>
      </c>
      <c r="AG52" s="333">
        <v>830</v>
      </c>
      <c r="AH52" s="333"/>
      <c r="AI52" s="339"/>
      <c r="AJ52" s="340"/>
      <c r="AK52" s="340"/>
      <c r="AL52" s="363"/>
      <c r="AM52" s="340"/>
      <c r="AN52" s="340"/>
      <c r="AO52" s="364"/>
      <c r="AP52" s="365"/>
      <c r="AQ52" s="365"/>
      <c r="AR52" s="366"/>
      <c r="AS52" s="366"/>
    </row>
    <row r="53" spans="1:45" s="324" customFormat="1" x14ac:dyDescent="0.25">
      <c r="A53" s="356" t="s">
        <v>78</v>
      </c>
      <c r="B53" s="359">
        <v>12.6000003814697</v>
      </c>
      <c r="C53" s="331">
        <v>12.579999923706</v>
      </c>
      <c r="D53" s="331">
        <v>12.229999542236328</v>
      </c>
      <c r="E53" s="358">
        <v>395</v>
      </c>
      <c r="F53" s="333">
        <v>365</v>
      </c>
      <c r="G53" s="333">
        <v>395</v>
      </c>
      <c r="H53" s="359">
        <v>75.199996948242102</v>
      </c>
      <c r="I53" s="331">
        <v>75.300003051757798</v>
      </c>
      <c r="J53" s="331">
        <v>77.099999999999994</v>
      </c>
      <c r="K53" s="360">
        <v>0.38999998569488498</v>
      </c>
      <c r="L53" s="336">
        <v>0.37999999523162797</v>
      </c>
      <c r="M53" s="336">
        <v>0.38999998569488525</v>
      </c>
      <c r="N53" s="361">
        <v>6.1999998092651296</v>
      </c>
      <c r="O53" s="331">
        <v>4.3000001907348597</v>
      </c>
      <c r="P53" s="331">
        <v>4</v>
      </c>
      <c r="Q53" s="359">
        <v>62.299999237060497</v>
      </c>
      <c r="R53" s="331">
        <v>56.799999237060497</v>
      </c>
      <c r="S53" s="331">
        <v>57.9</v>
      </c>
      <c r="T53" s="361">
        <v>7.4000000953674299</v>
      </c>
      <c r="U53" s="331">
        <v>6.1999998092651296</v>
      </c>
      <c r="V53" s="331">
        <v>6.5</v>
      </c>
      <c r="W53" s="361">
        <v>12.329999923706</v>
      </c>
      <c r="X53" s="331">
        <v>8.8999996185302699</v>
      </c>
      <c r="Y53" s="331">
        <v>6.2</v>
      </c>
      <c r="Z53" s="359">
        <v>2.7999999523162802</v>
      </c>
      <c r="AA53" s="331">
        <v>2</v>
      </c>
      <c r="AB53" s="331">
        <v>8</v>
      </c>
      <c r="AC53" s="361" t="s">
        <v>184</v>
      </c>
      <c r="AD53" s="331">
        <v>2.2999999523162802</v>
      </c>
      <c r="AE53" s="331" t="s">
        <v>184</v>
      </c>
      <c r="AF53" s="358">
        <v>935</v>
      </c>
      <c r="AG53" s="333">
        <v>850</v>
      </c>
      <c r="AH53" s="333">
        <v>950</v>
      </c>
      <c r="AI53" s="339"/>
      <c r="AJ53" s="340"/>
      <c r="AK53" s="340"/>
      <c r="AL53" s="363"/>
      <c r="AM53" s="340"/>
      <c r="AN53" s="340"/>
      <c r="AO53" s="364"/>
      <c r="AP53" s="365"/>
      <c r="AQ53" s="365"/>
      <c r="AR53" s="366"/>
      <c r="AS53" s="366"/>
    </row>
    <row r="54" spans="1:45" s="324" customFormat="1" x14ac:dyDescent="0.25">
      <c r="A54" s="356" t="s">
        <v>188</v>
      </c>
      <c r="B54" s="359">
        <v>14.1000003814697</v>
      </c>
      <c r="C54" s="331">
        <v>13.069999694824199</v>
      </c>
      <c r="D54" s="331">
        <v>13.199999809265137</v>
      </c>
      <c r="E54" s="358">
        <v>420</v>
      </c>
      <c r="F54" s="333">
        <v>375</v>
      </c>
      <c r="G54" s="333">
        <v>390</v>
      </c>
      <c r="H54" s="359">
        <v>74</v>
      </c>
      <c r="I54" s="331">
        <v>73.400001525878906</v>
      </c>
      <c r="J54" s="331">
        <v>73.400000000000006</v>
      </c>
      <c r="K54" s="360">
        <v>0.37000000476837203</v>
      </c>
      <c r="L54" s="336">
        <v>0.37000000476837203</v>
      </c>
      <c r="M54" s="336">
        <v>0.37000000476837158</v>
      </c>
      <c r="N54" s="361">
        <v>6.4000000953674299</v>
      </c>
      <c r="O54" s="331">
        <v>4.9000000953674299</v>
      </c>
      <c r="P54" s="331">
        <v>4.8000001907348633</v>
      </c>
      <c r="Q54" s="359">
        <v>70.099998474120994</v>
      </c>
      <c r="R54" s="331">
        <v>63.799999237060497</v>
      </c>
      <c r="S54" s="331">
        <v>64.7</v>
      </c>
      <c r="T54" s="361">
        <v>7.7300000190734801</v>
      </c>
      <c r="U54" s="331">
        <v>6.1999998092651296</v>
      </c>
      <c r="V54" s="331">
        <v>6</v>
      </c>
      <c r="W54" s="361">
        <v>13</v>
      </c>
      <c r="X54" s="331">
        <v>12.6000003814697</v>
      </c>
      <c r="Y54" s="331">
        <v>7.3</v>
      </c>
      <c r="Z54" s="359">
        <v>2.2999999523162802</v>
      </c>
      <c r="AA54" s="331">
        <v>1.8999999761581401</v>
      </c>
      <c r="AB54" s="331">
        <v>7</v>
      </c>
      <c r="AC54" s="361" t="s">
        <v>184</v>
      </c>
      <c r="AD54" s="331">
        <v>2.20000004768371</v>
      </c>
      <c r="AE54" s="331" t="s">
        <v>184</v>
      </c>
      <c r="AF54" s="358">
        <v>875</v>
      </c>
      <c r="AG54" s="333">
        <v>845</v>
      </c>
      <c r="AH54" s="333">
        <v>965</v>
      </c>
      <c r="AI54" s="339"/>
      <c r="AJ54" s="340"/>
      <c r="AK54" s="340"/>
      <c r="AL54" s="363"/>
      <c r="AM54" s="340"/>
      <c r="AN54" s="340"/>
      <c r="AO54" s="364"/>
      <c r="AP54" s="365"/>
      <c r="AQ54" s="365"/>
      <c r="AR54" s="366"/>
      <c r="AS54" s="366"/>
    </row>
    <row r="55" spans="1:45" x14ac:dyDescent="0.25">
      <c r="A55" s="367" t="s">
        <v>79</v>
      </c>
      <c r="B55" s="368"/>
      <c r="C55" s="369">
        <v>13.020000457763601</v>
      </c>
      <c r="D55" s="369"/>
      <c r="E55" s="370"/>
      <c r="F55" s="371">
        <v>385</v>
      </c>
      <c r="G55" s="371"/>
      <c r="H55" s="368"/>
      <c r="I55" s="369">
        <v>71.300003051757798</v>
      </c>
      <c r="J55" s="369"/>
      <c r="K55" s="372"/>
      <c r="L55" s="373">
        <v>0.41999998688697798</v>
      </c>
      <c r="M55" s="373"/>
      <c r="N55" s="374"/>
      <c r="O55" s="369">
        <v>5.0999999046325604</v>
      </c>
      <c r="P55" s="369"/>
      <c r="Q55" s="368"/>
      <c r="R55" s="369">
        <v>62.200000762939403</v>
      </c>
      <c r="S55" s="369"/>
      <c r="T55" s="374"/>
      <c r="U55" s="369">
        <v>6.5</v>
      </c>
      <c r="V55" s="369"/>
      <c r="W55" s="374"/>
      <c r="X55" s="369">
        <v>14</v>
      </c>
      <c r="Y55" s="369"/>
      <c r="Z55" s="368"/>
      <c r="AA55" s="369">
        <v>1.5</v>
      </c>
      <c r="AB55" s="369"/>
      <c r="AC55" s="374"/>
      <c r="AD55" s="369">
        <v>1.79999995231628</v>
      </c>
      <c r="AE55" s="369"/>
      <c r="AF55" s="370"/>
      <c r="AG55" s="371">
        <v>820</v>
      </c>
      <c r="AH55" s="371"/>
      <c r="AI55" s="375"/>
      <c r="AJ55" s="376"/>
      <c r="AK55" s="376"/>
      <c r="AL55" s="377"/>
      <c r="AM55" s="376"/>
      <c r="AN55" s="376"/>
      <c r="AO55" s="378"/>
      <c r="AP55" s="379"/>
      <c r="AQ55" s="379"/>
      <c r="AR55" s="344"/>
      <c r="AS55" s="344"/>
    </row>
    <row r="56" spans="1:45" x14ac:dyDescent="0.25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56" t="s">
        <v>189</v>
      </c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</row>
  </sheetData>
  <mergeCells count="100">
    <mergeCell ref="AI46:AQ46"/>
    <mergeCell ref="B47:D47"/>
    <mergeCell ref="E47:G47"/>
    <mergeCell ref="H47:J47"/>
    <mergeCell ref="K47:M47"/>
    <mergeCell ref="AI47:AK47"/>
    <mergeCell ref="AL47:AN47"/>
    <mergeCell ref="AO47:AQ47"/>
    <mergeCell ref="A46:A48"/>
    <mergeCell ref="B46:G46"/>
    <mergeCell ref="H46:P46"/>
    <mergeCell ref="Q46:Y46"/>
    <mergeCell ref="Z46:AH46"/>
    <mergeCell ref="N47:P47"/>
    <mergeCell ref="Q47:S47"/>
    <mergeCell ref="T47:V47"/>
    <mergeCell ref="W47:Y47"/>
    <mergeCell ref="Z47:AB47"/>
    <mergeCell ref="AF47:AH47"/>
    <mergeCell ref="AC47:AE47"/>
    <mergeCell ref="AO16:AQ16"/>
    <mergeCell ref="A15:A17"/>
    <mergeCell ref="B15:G15"/>
    <mergeCell ref="H15:P15"/>
    <mergeCell ref="Q15:Y15"/>
    <mergeCell ref="Z15:AH15"/>
    <mergeCell ref="Q16:S16"/>
    <mergeCell ref="B16:D16"/>
    <mergeCell ref="E16:G16"/>
    <mergeCell ref="H16:J16"/>
    <mergeCell ref="K16:M16"/>
    <mergeCell ref="N16:P16"/>
    <mergeCell ref="A2:A4"/>
    <mergeCell ref="B2:G2"/>
    <mergeCell ref="H2:P2"/>
    <mergeCell ref="Q2:Y2"/>
    <mergeCell ref="Z2:AH2"/>
    <mergeCell ref="Z3:AB3"/>
    <mergeCell ref="AC3:AE3"/>
    <mergeCell ref="AF3:AH3"/>
    <mergeCell ref="AI2:AQ2"/>
    <mergeCell ref="B3:D3"/>
    <mergeCell ref="E3:G3"/>
    <mergeCell ref="T16:V16"/>
    <mergeCell ref="W16:Y16"/>
    <mergeCell ref="Z16:AB16"/>
    <mergeCell ref="AC16:AE16"/>
    <mergeCell ref="AF16:AH16"/>
    <mergeCell ref="AI16:AK16"/>
    <mergeCell ref="AO3:AQ3"/>
    <mergeCell ref="H3:J3"/>
    <mergeCell ref="K3:M3"/>
    <mergeCell ref="N3:P3"/>
    <mergeCell ref="Q3:S3"/>
    <mergeCell ref="T3:V3"/>
    <mergeCell ref="W3:Y3"/>
    <mergeCell ref="AI3:AK3"/>
    <mergeCell ref="AL3:AN3"/>
    <mergeCell ref="AI36:AQ36"/>
    <mergeCell ref="B37:D37"/>
    <mergeCell ref="E37:G37"/>
    <mergeCell ref="H37:J37"/>
    <mergeCell ref="K37:M37"/>
    <mergeCell ref="AI37:AK37"/>
    <mergeCell ref="AL37:AN37"/>
    <mergeCell ref="AO37:AQ37"/>
    <mergeCell ref="AI27:AQ27"/>
    <mergeCell ref="AL28:AN28"/>
    <mergeCell ref="AO28:AQ28"/>
    <mergeCell ref="AI28:AK28"/>
    <mergeCell ref="AI15:AQ15"/>
    <mergeCell ref="AL16:AN16"/>
    <mergeCell ref="A36:A38"/>
    <mergeCell ref="B36:G36"/>
    <mergeCell ref="H36:P36"/>
    <mergeCell ref="Q36:Y36"/>
    <mergeCell ref="Z36:AH36"/>
    <mergeCell ref="N37:P37"/>
    <mergeCell ref="Q37:S37"/>
    <mergeCell ref="T37:V37"/>
    <mergeCell ref="W37:Y37"/>
    <mergeCell ref="Z37:AB37"/>
    <mergeCell ref="AF37:AH37"/>
    <mergeCell ref="AC37:AE37"/>
    <mergeCell ref="A27:A29"/>
    <mergeCell ref="B27:G27"/>
    <mergeCell ref="H27:P27"/>
    <mergeCell ref="Q27:Y27"/>
    <mergeCell ref="Z27:AH27"/>
    <mergeCell ref="Q28:S28"/>
    <mergeCell ref="B28:D28"/>
    <mergeCell ref="E28:G28"/>
    <mergeCell ref="H28:J28"/>
    <mergeCell ref="K28:M28"/>
    <mergeCell ref="N28:P28"/>
    <mergeCell ref="T28:V28"/>
    <mergeCell ref="W28:Y28"/>
    <mergeCell ref="Z28:AB28"/>
    <mergeCell ref="AC28:AE28"/>
    <mergeCell ref="AF28:AH28"/>
  </mergeCells>
  <printOptions horizontalCentered="1"/>
  <pageMargins left="0.7" right="0.7" top="0.75" bottom="0.75" header="0.3" footer="0.3"/>
  <pageSetup paperSize="17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EL67"/>
  <sheetViews>
    <sheetView zoomScale="65" zoomScaleNormal="65" zoomScaleSheetLayoutView="65" workbookViewId="0">
      <pane ySplit="14" topLeftCell="A15" activePane="bottomLeft" state="frozen"/>
      <selection activeCell="B22" sqref="B22"/>
      <selection pane="bottomLeft" activeCell="U13" sqref="U13"/>
    </sheetView>
  </sheetViews>
  <sheetFormatPr defaultRowHeight="12.75" x14ac:dyDescent="0.2"/>
  <cols>
    <col min="2" max="2" width="14.5703125" customWidth="1"/>
    <col min="3" max="3" width="14.7109375" customWidth="1"/>
    <col min="4" max="7" width="4.7109375" style="41" customWidth="1"/>
    <col min="8" max="8" width="27.7109375" customWidth="1"/>
    <col min="9" max="10" width="8.7109375" style="2" customWidth="1"/>
    <col min="11" max="11" width="8.7109375" customWidth="1"/>
    <col min="12" max="12" width="9.28515625" style="1" customWidth="1"/>
    <col min="13" max="13" width="8.7109375" customWidth="1"/>
    <col min="14" max="15" width="8.7109375" style="2" customWidth="1"/>
    <col min="16" max="16" width="8.7109375" style="45" customWidth="1"/>
    <col min="17" max="18" width="8.7109375" style="2" customWidth="1"/>
    <col min="19" max="19" width="8.7109375" style="45" customWidth="1"/>
    <col min="20" max="20" width="8.7109375" style="1" customWidth="1"/>
    <col min="21" max="21" width="8.7109375" style="2" customWidth="1"/>
    <col min="22" max="24" width="8.7109375" style="221" customWidth="1"/>
    <col min="25" max="25" width="8.7109375" style="1" customWidth="1"/>
    <col min="26" max="27" width="8.7109375" customWidth="1"/>
    <col min="28" max="28" width="8.7109375" style="1" customWidth="1"/>
    <col min="29" max="29" width="9.85546875" customWidth="1"/>
    <col min="30" max="32" width="9.7109375" customWidth="1"/>
    <col min="33" max="44" width="10.7109375" customWidth="1"/>
  </cols>
  <sheetData>
    <row r="1" spans="1:48" ht="20.25" customHeight="1" thickBot="1" x14ac:dyDescent="0.3">
      <c r="B1" s="836" t="s">
        <v>14</v>
      </c>
      <c r="C1" s="836" t="s">
        <v>19</v>
      </c>
      <c r="D1" s="811" t="s">
        <v>39</v>
      </c>
      <c r="E1" s="812"/>
      <c r="F1" s="812"/>
      <c r="G1" s="812"/>
      <c r="H1" s="809" t="s">
        <v>40</v>
      </c>
      <c r="I1" s="810"/>
      <c r="J1" s="810"/>
      <c r="K1" s="810"/>
      <c r="L1" s="810"/>
      <c r="M1" s="813"/>
      <c r="N1" s="809" t="s">
        <v>41</v>
      </c>
      <c r="O1" s="810"/>
      <c r="P1" s="810"/>
      <c r="Q1" s="813"/>
      <c r="R1" s="807" t="s">
        <v>42</v>
      </c>
      <c r="S1" s="808"/>
      <c r="T1" s="808"/>
      <c r="U1" s="808"/>
      <c r="V1" s="808"/>
      <c r="W1" s="808"/>
      <c r="X1" s="808"/>
      <c r="Y1" s="809" t="s">
        <v>43</v>
      </c>
      <c r="Z1" s="810"/>
      <c r="AA1" s="810"/>
      <c r="AB1" s="810"/>
      <c r="AC1" s="810"/>
      <c r="AD1" s="804" t="s">
        <v>217</v>
      </c>
      <c r="AE1" s="805"/>
      <c r="AF1" s="806"/>
      <c r="AG1" s="814" t="s">
        <v>213</v>
      </c>
      <c r="AH1" s="815"/>
      <c r="AI1" s="815"/>
      <c r="AJ1" s="815"/>
      <c r="AK1" s="815"/>
      <c r="AL1" s="815"/>
      <c r="AM1" s="814" t="s">
        <v>214</v>
      </c>
      <c r="AN1" s="815"/>
      <c r="AO1" s="815"/>
      <c r="AP1" s="815"/>
      <c r="AQ1" s="815"/>
      <c r="AR1" s="816"/>
    </row>
    <row r="2" spans="1:48" s="3" customFormat="1" ht="57" customHeight="1" x14ac:dyDescent="0.2">
      <c r="B2" s="837"/>
      <c r="C2" s="837"/>
      <c r="D2" s="841" t="s">
        <v>44</v>
      </c>
      <c r="E2" s="839" t="s">
        <v>45</v>
      </c>
      <c r="F2" s="839" t="s">
        <v>46</v>
      </c>
      <c r="G2" s="839" t="s">
        <v>47</v>
      </c>
      <c r="H2" s="834" t="s">
        <v>161</v>
      </c>
      <c r="I2" s="830" t="s">
        <v>7</v>
      </c>
      <c r="J2" s="830" t="s">
        <v>3</v>
      </c>
      <c r="K2" s="830" t="s">
        <v>4</v>
      </c>
      <c r="L2" s="832" t="s">
        <v>0</v>
      </c>
      <c r="M2" s="832" t="s">
        <v>5</v>
      </c>
      <c r="N2" s="828" t="s">
        <v>24</v>
      </c>
      <c r="O2" s="830" t="s">
        <v>25</v>
      </c>
      <c r="P2" s="826" t="s">
        <v>6</v>
      </c>
      <c r="Q2" s="830" t="s">
        <v>8</v>
      </c>
      <c r="R2" s="828" t="s">
        <v>9</v>
      </c>
      <c r="S2" s="826" t="s">
        <v>10</v>
      </c>
      <c r="T2" s="824" t="s">
        <v>11</v>
      </c>
      <c r="U2" s="822" t="s">
        <v>12</v>
      </c>
      <c r="V2" s="795" t="s">
        <v>48</v>
      </c>
      <c r="W2" s="795" t="s">
        <v>49</v>
      </c>
      <c r="X2" s="795" t="s">
        <v>50</v>
      </c>
      <c r="Y2" s="793" t="s">
        <v>237</v>
      </c>
      <c r="Z2" s="802" t="s">
        <v>238</v>
      </c>
      <c r="AA2" s="802" t="s">
        <v>239</v>
      </c>
      <c r="AB2" s="802" t="s">
        <v>219</v>
      </c>
      <c r="AC2" s="800" t="s">
        <v>220</v>
      </c>
      <c r="AD2" s="797" t="s">
        <v>215</v>
      </c>
      <c r="AE2" s="798"/>
      <c r="AF2" s="799"/>
      <c r="AG2" s="817" t="s">
        <v>215</v>
      </c>
      <c r="AH2" s="818"/>
      <c r="AI2" s="818"/>
      <c r="AJ2" s="819" t="s">
        <v>216</v>
      </c>
      <c r="AK2" s="818"/>
      <c r="AL2" s="820"/>
      <c r="AM2" s="817" t="s">
        <v>215</v>
      </c>
      <c r="AN2" s="818"/>
      <c r="AO2" s="818"/>
      <c r="AP2" s="819" t="s">
        <v>216</v>
      </c>
      <c r="AQ2" s="818"/>
      <c r="AR2" s="821"/>
    </row>
    <row r="3" spans="1:48" s="3" customFormat="1" ht="18.75" thickBot="1" x14ac:dyDescent="0.3">
      <c r="B3" s="838"/>
      <c r="C3" s="838"/>
      <c r="D3" s="842"/>
      <c r="E3" s="840"/>
      <c r="F3" s="840"/>
      <c r="G3" s="840"/>
      <c r="H3" s="835"/>
      <c r="I3" s="831"/>
      <c r="J3" s="831"/>
      <c r="K3" s="831"/>
      <c r="L3" s="833"/>
      <c r="M3" s="833"/>
      <c r="N3" s="829"/>
      <c r="O3" s="831"/>
      <c r="P3" s="827"/>
      <c r="Q3" s="831"/>
      <c r="R3" s="829"/>
      <c r="S3" s="827"/>
      <c r="T3" s="825"/>
      <c r="U3" s="823"/>
      <c r="V3" s="796"/>
      <c r="W3" s="796"/>
      <c r="X3" s="796"/>
      <c r="Y3" s="794"/>
      <c r="Z3" s="803"/>
      <c r="AA3" s="803"/>
      <c r="AB3" s="803"/>
      <c r="AC3" s="801"/>
      <c r="AD3" s="458" t="s">
        <v>202</v>
      </c>
      <c r="AE3" s="459" t="s">
        <v>203</v>
      </c>
      <c r="AF3" s="473" t="s">
        <v>204</v>
      </c>
      <c r="AG3" s="461" t="s">
        <v>202</v>
      </c>
      <c r="AH3" s="462" t="s">
        <v>203</v>
      </c>
      <c r="AI3" s="462" t="s">
        <v>204</v>
      </c>
      <c r="AJ3" s="463" t="s">
        <v>202</v>
      </c>
      <c r="AK3" s="462" t="s">
        <v>203</v>
      </c>
      <c r="AL3" s="462" t="s">
        <v>204</v>
      </c>
      <c r="AM3" s="461" t="s">
        <v>202</v>
      </c>
      <c r="AN3" s="462" t="s">
        <v>203</v>
      </c>
      <c r="AO3" s="464" t="s">
        <v>204</v>
      </c>
      <c r="AP3" s="465" t="s">
        <v>202</v>
      </c>
      <c r="AQ3" s="462" t="s">
        <v>203</v>
      </c>
      <c r="AR3" s="466" t="s">
        <v>204</v>
      </c>
    </row>
    <row r="4" spans="1:48" s="4" customFormat="1" ht="20.25" customHeight="1" thickBot="1" x14ac:dyDescent="0.25">
      <c r="B4" s="128" t="s">
        <v>158</v>
      </c>
      <c r="C4" s="297"/>
      <c r="D4" s="110"/>
      <c r="E4" s="110"/>
      <c r="F4" s="110"/>
      <c r="G4" s="110"/>
      <c r="H4" s="109"/>
      <c r="I4" s="111"/>
      <c r="J4" s="111"/>
      <c r="K4" s="111"/>
      <c r="L4" s="112"/>
      <c r="M4" s="112"/>
      <c r="N4" s="111"/>
      <c r="O4" s="111"/>
      <c r="P4" s="113"/>
      <c r="Q4" s="111"/>
      <c r="R4" s="111"/>
      <c r="S4" s="113"/>
      <c r="T4" s="552">
        <v>42424</v>
      </c>
      <c r="U4" s="115"/>
      <c r="V4" s="111"/>
      <c r="W4" s="111"/>
      <c r="X4" s="111"/>
      <c r="Y4" s="114"/>
      <c r="Z4" s="115"/>
      <c r="AA4" s="115"/>
      <c r="AB4" s="114"/>
      <c r="AC4" s="114"/>
      <c r="AD4" s="397"/>
      <c r="AE4" s="397"/>
      <c r="AF4" s="39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7"/>
    </row>
    <row r="5" spans="1:48" s="7" customFormat="1" ht="20.25" customHeight="1" x14ac:dyDescent="0.25">
      <c r="B5" s="302" t="s">
        <v>13</v>
      </c>
      <c r="C5" s="298"/>
      <c r="D5" s="38"/>
      <c r="E5" s="38"/>
      <c r="F5" s="38"/>
      <c r="G5" s="157"/>
      <c r="H5" s="162"/>
      <c r="I5" s="21">
        <v>1</v>
      </c>
      <c r="J5" s="21">
        <v>1</v>
      </c>
      <c r="K5" s="22"/>
      <c r="L5" s="23">
        <v>80</v>
      </c>
      <c r="M5" s="167">
        <v>250</v>
      </c>
      <c r="N5" s="176">
        <v>1.69</v>
      </c>
      <c r="O5" s="21">
        <v>1.69</v>
      </c>
      <c r="P5" s="22">
        <v>-0.06</v>
      </c>
      <c r="Q5" s="186">
        <v>-1.69</v>
      </c>
      <c r="R5" s="176">
        <v>3</v>
      </c>
      <c r="S5" s="16"/>
      <c r="T5" s="548"/>
      <c r="U5" s="14"/>
      <c r="V5" s="215"/>
      <c r="W5" s="440"/>
      <c r="X5" s="444">
        <v>4</v>
      </c>
      <c r="Y5" s="306">
        <v>3</v>
      </c>
      <c r="Z5" s="21"/>
      <c r="AA5" s="21"/>
      <c r="AB5" s="23">
        <v>100</v>
      </c>
      <c r="AC5" s="588">
        <v>0.1</v>
      </c>
      <c r="AD5" s="479">
        <v>2</v>
      </c>
      <c r="AE5" s="480">
        <v>-0.2</v>
      </c>
      <c r="AF5" s="481"/>
      <c r="AG5" s="479">
        <v>2</v>
      </c>
      <c r="AH5" s="480">
        <v>-0.2</v>
      </c>
      <c r="AI5" s="480">
        <v>2</v>
      </c>
      <c r="AJ5" s="480">
        <v>2</v>
      </c>
      <c r="AK5" s="480">
        <v>-0.2</v>
      </c>
      <c r="AL5" s="482">
        <v>2</v>
      </c>
      <c r="AM5" s="479">
        <v>2</v>
      </c>
      <c r="AN5" s="480">
        <v>-0.2</v>
      </c>
      <c r="AO5" s="480">
        <v>-2</v>
      </c>
      <c r="AP5" s="480">
        <v>2</v>
      </c>
      <c r="AQ5" s="480">
        <v>-0.2</v>
      </c>
      <c r="AR5" s="640">
        <v>-2</v>
      </c>
      <c r="AS5" s="6"/>
      <c r="AT5" s="6"/>
      <c r="AU5" s="6"/>
      <c r="AV5" s="6"/>
    </row>
    <row r="6" spans="1:48" s="7" customFormat="1" ht="20.25" customHeight="1" x14ac:dyDescent="0.25">
      <c r="B6" s="303" t="s">
        <v>159</v>
      </c>
      <c r="C6" s="299"/>
      <c r="D6" s="38"/>
      <c r="E6" s="38"/>
      <c r="F6" s="38"/>
      <c r="G6" s="157"/>
      <c r="H6" s="162"/>
      <c r="I6" s="24">
        <v>0.4</v>
      </c>
      <c r="J6" s="24">
        <v>0.4</v>
      </c>
      <c r="K6" s="25"/>
      <c r="L6" s="26">
        <v>40</v>
      </c>
      <c r="M6" s="168">
        <v>150</v>
      </c>
      <c r="N6" s="177">
        <v>0.8</v>
      </c>
      <c r="O6" s="24">
        <v>0.8</v>
      </c>
      <c r="P6" s="25">
        <v>-0.03</v>
      </c>
      <c r="Q6" s="187">
        <v>-0.8</v>
      </c>
      <c r="R6" s="177">
        <v>1.5</v>
      </c>
      <c r="S6" s="16"/>
      <c r="T6" s="548"/>
      <c r="U6" s="14"/>
      <c r="V6" s="216"/>
      <c r="W6" s="441"/>
      <c r="X6" s="445">
        <v>2</v>
      </c>
      <c r="Y6" s="307">
        <v>2</v>
      </c>
      <c r="Z6" s="24"/>
      <c r="AA6" s="24"/>
      <c r="AB6" s="26">
        <v>50</v>
      </c>
      <c r="AC6" s="589">
        <v>0.05</v>
      </c>
      <c r="AD6" s="483">
        <v>1</v>
      </c>
      <c r="AE6" s="484">
        <v>-0.1</v>
      </c>
      <c r="AF6" s="485"/>
      <c r="AG6" s="483">
        <v>1</v>
      </c>
      <c r="AH6" s="484">
        <v>-0.1</v>
      </c>
      <c r="AI6" s="484">
        <v>1</v>
      </c>
      <c r="AJ6" s="484">
        <v>1</v>
      </c>
      <c r="AK6" s="484">
        <v>-0.1</v>
      </c>
      <c r="AL6" s="486">
        <v>1</v>
      </c>
      <c r="AM6" s="483">
        <v>1</v>
      </c>
      <c r="AN6" s="484">
        <v>-0.1</v>
      </c>
      <c r="AO6" s="484">
        <v>-1</v>
      </c>
      <c r="AP6" s="484">
        <v>1</v>
      </c>
      <c r="AQ6" s="484">
        <v>-0.1</v>
      </c>
      <c r="AR6" s="641">
        <v>-1</v>
      </c>
      <c r="AS6" s="6"/>
      <c r="AT6" s="6"/>
      <c r="AU6" s="6"/>
      <c r="AV6" s="6"/>
    </row>
    <row r="7" spans="1:48" s="7" customFormat="1" ht="20.25" customHeight="1" x14ac:dyDescent="0.25">
      <c r="B7" s="304" t="s">
        <v>160</v>
      </c>
      <c r="C7" s="300"/>
      <c r="D7" s="38"/>
      <c r="E7" s="38"/>
      <c r="F7" s="38"/>
      <c r="G7" s="157"/>
      <c r="H7" s="162"/>
      <c r="I7" s="24">
        <v>-0.4</v>
      </c>
      <c r="J7" s="24">
        <v>-0.4</v>
      </c>
      <c r="K7" s="24">
        <v>0.39</v>
      </c>
      <c r="L7" s="26">
        <v>-40</v>
      </c>
      <c r="M7" s="168">
        <v>-150</v>
      </c>
      <c r="N7" s="177">
        <v>-0.8</v>
      </c>
      <c r="O7" s="24">
        <v>-0.8</v>
      </c>
      <c r="P7" s="25">
        <v>0.04</v>
      </c>
      <c r="Q7" s="187">
        <v>0.8</v>
      </c>
      <c r="R7" s="177">
        <v>-1.5</v>
      </c>
      <c r="S7" s="16"/>
      <c r="T7" s="548"/>
      <c r="U7" s="14"/>
      <c r="V7" s="216"/>
      <c r="W7" s="441"/>
      <c r="X7" s="445">
        <v>-2</v>
      </c>
      <c r="Y7" s="307">
        <v>-2</v>
      </c>
      <c r="Z7" s="24"/>
      <c r="AA7" s="24"/>
      <c r="AB7" s="26">
        <v>-50</v>
      </c>
      <c r="AC7" s="589">
        <v>-0.1</v>
      </c>
      <c r="AD7" s="483">
        <v>-1</v>
      </c>
      <c r="AE7" s="484">
        <v>0.1</v>
      </c>
      <c r="AF7" s="485"/>
      <c r="AG7" s="483">
        <v>-1</v>
      </c>
      <c r="AH7" s="484">
        <v>0.1</v>
      </c>
      <c r="AI7" s="484">
        <v>-1</v>
      </c>
      <c r="AJ7" s="484">
        <v>-1</v>
      </c>
      <c r="AK7" s="484">
        <v>0.1</v>
      </c>
      <c r="AL7" s="486">
        <v>-1</v>
      </c>
      <c r="AM7" s="483">
        <v>-1</v>
      </c>
      <c r="AN7" s="484">
        <v>0.1</v>
      </c>
      <c r="AO7" s="484">
        <v>1</v>
      </c>
      <c r="AP7" s="484">
        <v>-1</v>
      </c>
      <c r="AQ7" s="484">
        <v>0.1</v>
      </c>
      <c r="AR7" s="641">
        <v>1</v>
      </c>
      <c r="AS7" s="6"/>
      <c r="AT7" s="6"/>
      <c r="AU7" s="6"/>
      <c r="AV7" s="6"/>
    </row>
    <row r="8" spans="1:48" s="7" customFormat="1" ht="20.25" customHeight="1" thickBot="1" x14ac:dyDescent="0.3">
      <c r="B8" s="305" t="s">
        <v>2</v>
      </c>
      <c r="C8" s="301"/>
      <c r="D8" s="39"/>
      <c r="E8" s="39"/>
      <c r="F8" s="39"/>
      <c r="G8" s="158"/>
      <c r="H8" s="163"/>
      <c r="I8" s="27">
        <v>-1</v>
      </c>
      <c r="J8" s="27">
        <v>-1</v>
      </c>
      <c r="K8" s="28"/>
      <c r="L8" s="29">
        <v>-80</v>
      </c>
      <c r="M8" s="169">
        <v>-250</v>
      </c>
      <c r="N8" s="178">
        <v>-1.69</v>
      </c>
      <c r="O8" s="27">
        <v>-1.69</v>
      </c>
      <c r="P8" s="28">
        <v>7.0000000000000007E-2</v>
      </c>
      <c r="Q8" s="186">
        <v>1.69</v>
      </c>
      <c r="R8" s="178">
        <v>-3</v>
      </c>
      <c r="S8" s="30"/>
      <c r="T8" s="549"/>
      <c r="U8" s="31"/>
      <c r="V8" s="217"/>
      <c r="W8" s="760">
        <v>-30</v>
      </c>
      <c r="X8" s="446">
        <v>-4</v>
      </c>
      <c r="Y8" s="308">
        <v>-4</v>
      </c>
      <c r="Z8" s="27"/>
      <c r="AA8" s="27"/>
      <c r="AB8" s="29">
        <v>-100</v>
      </c>
      <c r="AC8" s="590">
        <v>-0.15</v>
      </c>
      <c r="AD8" s="487">
        <v>-2</v>
      </c>
      <c r="AE8" s="488">
        <v>0.2</v>
      </c>
      <c r="AF8" s="489"/>
      <c r="AG8" s="487">
        <v>-2</v>
      </c>
      <c r="AH8" s="488">
        <v>0.2</v>
      </c>
      <c r="AI8" s="488">
        <v>-2</v>
      </c>
      <c r="AJ8" s="488">
        <v>-2</v>
      </c>
      <c r="AK8" s="488">
        <v>0.2</v>
      </c>
      <c r="AL8" s="490">
        <v>-2</v>
      </c>
      <c r="AM8" s="487">
        <v>-2</v>
      </c>
      <c r="AN8" s="488">
        <v>0.2</v>
      </c>
      <c r="AO8" s="488">
        <v>2</v>
      </c>
      <c r="AP8" s="488">
        <v>-2</v>
      </c>
      <c r="AQ8" s="488">
        <v>0.2</v>
      </c>
      <c r="AR8" s="642">
        <v>2</v>
      </c>
      <c r="AS8" s="6"/>
      <c r="AT8" s="6"/>
      <c r="AU8" s="6"/>
      <c r="AV8" s="6"/>
    </row>
    <row r="9" spans="1:48" s="10" customFormat="1" ht="20.25" customHeight="1" thickBot="1" x14ac:dyDescent="0.25">
      <c r="B9" s="150" t="s">
        <v>1</v>
      </c>
      <c r="C9" s="151"/>
      <c r="D9" s="152"/>
      <c r="E9" s="152"/>
      <c r="F9" s="152"/>
      <c r="G9" s="159"/>
      <c r="H9" s="164"/>
      <c r="I9" s="153" t="e">
        <f>ROUND((AVERAGE('RW 1st Year Data'!I16:I20)),1)</f>
        <v>#DIV/0!</v>
      </c>
      <c r="J9" s="153" t="e">
        <f>ROUND((AVERAGE('RW 1st Year Data'!J16:J20)),1)</f>
        <v>#DIV/0!</v>
      </c>
      <c r="K9" s="153" t="e">
        <f>ROUND((AVERAGE('RW 1st Year Data'!K16:K20)),1)</f>
        <v>#DIV/0!</v>
      </c>
      <c r="L9" s="154" t="e">
        <f>MROUND((AVERAGE('RW 1st Year Data'!L16:L20)),5)</f>
        <v>#DIV/0!</v>
      </c>
      <c r="M9" s="170" t="e">
        <f>MROUND((AVERAGE('RW 1st Year Data'!M16:M20)),5)</f>
        <v>#DIV/0!</v>
      </c>
      <c r="N9" s="179" t="e">
        <f>ROUND((AVERAGE('RW 1st Year Data'!N16:N20)),1)</f>
        <v>#DIV/0!</v>
      </c>
      <c r="O9" s="153" t="e">
        <f>ROUND((AVERAGE('RW 1st Year Data'!O16:O20)),1)</f>
        <v>#DIV/0!</v>
      </c>
      <c r="P9" s="155" t="e">
        <f>ROUND((AVERAGE('RW 1st Year Data'!P16:P20)),2)</f>
        <v>#DIV/0!</v>
      </c>
      <c r="Q9" s="188" t="e">
        <f>ROUND((AVERAGE('RW 1st Year Data'!Q16:Q20)),1)</f>
        <v>#DIV/0!</v>
      </c>
      <c r="R9" s="179" t="e">
        <f>ROUND((AVERAGE('RW 1st Year Data'!R16:R20)),1)</f>
        <v>#DIV/0!</v>
      </c>
      <c r="S9" s="155" t="e">
        <f>MROUND((AVERAGE('RW 1st Year Data'!S16:S20)),0.25)</f>
        <v>#DIV/0!</v>
      </c>
      <c r="T9" s="550" t="e">
        <f>MROUND((AVERAGE('RW 1st Year Data'!T16:T20)),5)</f>
        <v>#DIV/0!</v>
      </c>
      <c r="U9" s="153" t="e">
        <f>MROUND((AVERAGE('RW 1st Year Data'!U16:U20)),0.5)</f>
        <v>#DIV/0!</v>
      </c>
      <c r="V9" s="152" t="e">
        <f>ROUND((AVERAGE('RW 1st Year Data'!V16:V20)),0)</f>
        <v>#DIV/0!</v>
      </c>
      <c r="W9" s="755" t="e">
        <f>ROUND((AVERAGE('RW 1st Year Data'!W16:W20)),0)</f>
        <v>#DIV/0!</v>
      </c>
      <c r="X9" s="224" t="e">
        <f>ROUND((AVERAGE('RW 1st Year Data'!X16:X20)),1)</f>
        <v>#DIV/0!</v>
      </c>
      <c r="Y9" s="192" t="e">
        <f>ROUND((AVERAGE('RW 1st Year Data'!Y16:Y20)),0)</f>
        <v>#DIV/0!</v>
      </c>
      <c r="Z9" s="153" t="e">
        <f>ROUND((AVERAGE('RW 1st Year Data'!Z16:Z20)),1)</f>
        <v>#DIV/0!</v>
      </c>
      <c r="AA9" s="153" t="e">
        <f>ROUND((AVERAGE('RW 1st Year Data'!AA16:AA20)),1)</f>
        <v>#DIV/0!</v>
      </c>
      <c r="AB9" s="154" t="e">
        <f>MROUND((AVERAGE('RW 1st Year Data'!AB16:AB20)),5)</f>
        <v>#DIV/0!</v>
      </c>
      <c r="AC9" s="155" t="e">
        <f>ROUND((AVERAGE('RW 1st Year Data'!AC16:AC20)),2)</f>
        <v>#DIV/0!</v>
      </c>
      <c r="AD9" s="491" t="e">
        <f>AVERAGE(AD16:AD20)</f>
        <v>#DIV/0!</v>
      </c>
      <c r="AE9" s="491" t="e">
        <f t="shared" ref="AE9:AR9" si="0">AVERAGE(AE16:AE20)</f>
        <v>#DIV/0!</v>
      </c>
      <c r="AF9" s="491"/>
      <c r="AG9" s="491" t="e">
        <f t="shared" si="0"/>
        <v>#DIV/0!</v>
      </c>
      <c r="AH9" s="491" t="e">
        <f t="shared" si="0"/>
        <v>#DIV/0!</v>
      </c>
      <c r="AI9" s="491" t="e">
        <f t="shared" si="0"/>
        <v>#DIV/0!</v>
      </c>
      <c r="AJ9" s="491" t="e">
        <f t="shared" si="0"/>
        <v>#DIV/0!</v>
      </c>
      <c r="AK9" s="491" t="e">
        <f t="shared" si="0"/>
        <v>#DIV/0!</v>
      </c>
      <c r="AL9" s="491" t="e">
        <f t="shared" si="0"/>
        <v>#DIV/0!</v>
      </c>
      <c r="AM9" s="491" t="e">
        <f t="shared" si="0"/>
        <v>#DIV/0!</v>
      </c>
      <c r="AN9" s="491" t="e">
        <f t="shared" si="0"/>
        <v>#DIV/0!</v>
      </c>
      <c r="AO9" s="491" t="e">
        <f t="shared" si="0"/>
        <v>#DIV/0!</v>
      </c>
      <c r="AP9" s="491" t="e">
        <f t="shared" si="0"/>
        <v>#DIV/0!</v>
      </c>
      <c r="AQ9" s="491" t="e">
        <f t="shared" si="0"/>
        <v>#DIV/0!</v>
      </c>
      <c r="AR9" s="643" t="e">
        <f t="shared" si="0"/>
        <v>#DIV/0!</v>
      </c>
      <c r="AS9" s="5"/>
      <c r="AT9" s="5"/>
      <c r="AU9" s="5"/>
      <c r="AV9" s="5"/>
    </row>
    <row r="10" spans="1:48" s="6" customFormat="1" ht="20.25" customHeight="1" thickBot="1" x14ac:dyDescent="0.25">
      <c r="B10" s="136" t="s">
        <v>310</v>
      </c>
      <c r="C10" s="134"/>
      <c r="D10" s="117"/>
      <c r="E10" s="117"/>
      <c r="F10" s="117"/>
      <c r="G10" s="117"/>
      <c r="H10" s="116"/>
      <c r="I10" s="118"/>
      <c r="J10" s="118"/>
      <c r="K10" s="118"/>
      <c r="L10" s="119"/>
      <c r="M10" s="119"/>
      <c r="N10" s="118"/>
      <c r="O10" s="118"/>
      <c r="P10" s="120"/>
      <c r="Q10" s="118"/>
      <c r="R10" s="118"/>
      <c r="S10" s="120"/>
      <c r="T10" s="119"/>
      <c r="U10" s="118"/>
      <c r="V10" s="218"/>
      <c r="W10" s="757"/>
      <c r="X10" s="218"/>
      <c r="Y10" s="119"/>
      <c r="Z10" s="118"/>
      <c r="AA10" s="118"/>
      <c r="AB10" s="119"/>
      <c r="AC10" s="118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8"/>
      <c r="AT10" s="8"/>
    </row>
    <row r="11" spans="1:48" s="6" customFormat="1" ht="20.25" customHeight="1" x14ac:dyDescent="0.2">
      <c r="B11" s="302" t="s">
        <v>13</v>
      </c>
      <c r="C11" s="298"/>
      <c r="D11" s="40"/>
      <c r="E11" s="40"/>
      <c r="F11" s="40"/>
      <c r="G11" s="160"/>
      <c r="H11" s="165"/>
      <c r="I11" s="32" t="e">
        <f t="shared" ref="I11:J14" si="1">I$9+I5</f>
        <v>#DIV/0!</v>
      </c>
      <c r="J11" s="32" t="e">
        <f t="shared" si="1"/>
        <v>#DIV/0!</v>
      </c>
      <c r="K11" s="32"/>
      <c r="L11" s="33" t="e">
        <f t="shared" ref="L11:N14" si="2">L$9+L5</f>
        <v>#DIV/0!</v>
      </c>
      <c r="M11" s="171" t="e">
        <f>M$9+M5</f>
        <v>#DIV/0!</v>
      </c>
      <c r="N11" s="180" t="e">
        <f t="shared" si="2"/>
        <v>#DIV/0!</v>
      </c>
      <c r="O11" s="32" t="e">
        <f t="shared" ref="O11:Q14" si="3">O$9+O5</f>
        <v>#DIV/0!</v>
      </c>
      <c r="P11" s="34" t="e">
        <f t="shared" si="3"/>
        <v>#DIV/0!</v>
      </c>
      <c r="Q11" s="186" t="e">
        <f t="shared" si="3"/>
        <v>#DIV/0!</v>
      </c>
      <c r="R11" s="180" t="e">
        <f>R$9+R5</f>
        <v>#DIV/0!</v>
      </c>
      <c r="S11" s="34"/>
      <c r="T11" s="551"/>
      <c r="U11" s="32"/>
      <c r="V11" s="215"/>
      <c r="W11" s="442"/>
      <c r="X11" s="447" t="e">
        <f t="shared" ref="X11:Y14" si="4">X$9+X5</f>
        <v>#DIV/0!</v>
      </c>
      <c r="Y11" s="193" t="e">
        <f t="shared" si="4"/>
        <v>#DIV/0!</v>
      </c>
      <c r="Z11" s="32"/>
      <c r="AA11" s="32"/>
      <c r="AB11" s="33" t="e">
        <f>AB$9+AB5</f>
        <v>#DIV/0!</v>
      </c>
      <c r="AC11" s="591" t="e">
        <f>AC$9+AC5</f>
        <v>#DIV/0!</v>
      </c>
      <c r="AD11" s="533" t="e">
        <f>AD5+AD$9</f>
        <v>#DIV/0!</v>
      </c>
      <c r="AE11" s="538" t="e">
        <f t="shared" ref="AE11:AR11" si="5">AE5+AE$9</f>
        <v>#DIV/0!</v>
      </c>
      <c r="AF11" s="673"/>
      <c r="AG11" s="493" t="e">
        <f t="shared" si="5"/>
        <v>#DIV/0!</v>
      </c>
      <c r="AH11" s="539" t="e">
        <f t="shared" si="5"/>
        <v>#DIV/0!</v>
      </c>
      <c r="AI11" s="539" t="e">
        <f t="shared" si="5"/>
        <v>#DIV/0!</v>
      </c>
      <c r="AJ11" s="539" t="e">
        <f t="shared" si="5"/>
        <v>#DIV/0!</v>
      </c>
      <c r="AK11" s="539" t="e">
        <f t="shared" si="5"/>
        <v>#DIV/0!</v>
      </c>
      <c r="AL11" s="542" t="e">
        <f t="shared" si="5"/>
        <v>#DIV/0!</v>
      </c>
      <c r="AM11" s="493" t="e">
        <f t="shared" si="5"/>
        <v>#DIV/0!</v>
      </c>
      <c r="AN11" s="539" t="e">
        <f t="shared" si="5"/>
        <v>#DIV/0!</v>
      </c>
      <c r="AO11" s="539" t="e">
        <f t="shared" si="5"/>
        <v>#DIV/0!</v>
      </c>
      <c r="AP11" s="539" t="e">
        <f t="shared" si="5"/>
        <v>#DIV/0!</v>
      </c>
      <c r="AQ11" s="539" t="e">
        <f t="shared" si="5"/>
        <v>#DIV/0!</v>
      </c>
      <c r="AR11" s="644" t="e">
        <f t="shared" si="5"/>
        <v>#DIV/0!</v>
      </c>
    </row>
    <row r="12" spans="1:48" s="6" customFormat="1" ht="20.25" customHeight="1" x14ac:dyDescent="0.2">
      <c r="B12" s="303" t="s">
        <v>159</v>
      </c>
      <c r="C12" s="299"/>
      <c r="D12" s="38"/>
      <c r="E12" s="38"/>
      <c r="F12" s="38"/>
      <c r="G12" s="157"/>
      <c r="H12" s="162"/>
      <c r="I12" s="14" t="e">
        <f t="shared" si="1"/>
        <v>#DIV/0!</v>
      </c>
      <c r="J12" s="14" t="e">
        <f t="shared" si="1"/>
        <v>#DIV/0!</v>
      </c>
      <c r="K12" s="14"/>
      <c r="L12" s="15" t="e">
        <f t="shared" si="2"/>
        <v>#DIV/0!</v>
      </c>
      <c r="M12" s="172" t="e">
        <f>M$9+M6</f>
        <v>#DIV/0!</v>
      </c>
      <c r="N12" s="181" t="e">
        <f t="shared" si="2"/>
        <v>#DIV/0!</v>
      </c>
      <c r="O12" s="14" t="e">
        <f t="shared" si="3"/>
        <v>#DIV/0!</v>
      </c>
      <c r="P12" s="16" t="e">
        <f t="shared" si="3"/>
        <v>#DIV/0!</v>
      </c>
      <c r="Q12" s="187" t="e">
        <f t="shared" si="3"/>
        <v>#DIV/0!</v>
      </c>
      <c r="R12" s="181" t="e">
        <f>R$9+R6</f>
        <v>#DIV/0!</v>
      </c>
      <c r="S12" s="16"/>
      <c r="T12" s="548"/>
      <c r="U12" s="14"/>
      <c r="V12" s="216"/>
      <c r="W12" s="443"/>
      <c r="X12" s="448" t="e">
        <f t="shared" si="4"/>
        <v>#DIV/0!</v>
      </c>
      <c r="Y12" s="194" t="e">
        <f t="shared" si="4"/>
        <v>#DIV/0!</v>
      </c>
      <c r="Z12" s="14"/>
      <c r="AA12" s="14"/>
      <c r="AB12" s="15" t="e">
        <f>AB$9+AB6</f>
        <v>#DIV/0!</v>
      </c>
      <c r="AC12" s="592" t="e">
        <f t="shared" ref="AC12:AC14" si="6">AC$9+AC6</f>
        <v>#DIV/0!</v>
      </c>
      <c r="AD12" s="543" t="e">
        <f t="shared" ref="AD12:AR14" si="7">AD6+AD$9</f>
        <v>#DIV/0!</v>
      </c>
      <c r="AE12" s="540" t="e">
        <f t="shared" si="7"/>
        <v>#DIV/0!</v>
      </c>
      <c r="AF12" s="645"/>
      <c r="AG12" s="543" t="e">
        <f t="shared" si="7"/>
        <v>#DIV/0!</v>
      </c>
      <c r="AH12" s="536" t="e">
        <f t="shared" si="7"/>
        <v>#DIV/0!</v>
      </c>
      <c r="AI12" s="536" t="e">
        <f t="shared" si="7"/>
        <v>#DIV/0!</v>
      </c>
      <c r="AJ12" s="536" t="e">
        <f t="shared" si="7"/>
        <v>#DIV/0!</v>
      </c>
      <c r="AK12" s="536" t="e">
        <f t="shared" si="7"/>
        <v>#DIV/0!</v>
      </c>
      <c r="AL12" s="540" t="e">
        <f t="shared" si="7"/>
        <v>#DIV/0!</v>
      </c>
      <c r="AM12" s="543" t="e">
        <f t="shared" si="7"/>
        <v>#DIV/0!</v>
      </c>
      <c r="AN12" s="536" t="e">
        <f t="shared" si="7"/>
        <v>#DIV/0!</v>
      </c>
      <c r="AO12" s="536" t="e">
        <f t="shared" si="7"/>
        <v>#DIV/0!</v>
      </c>
      <c r="AP12" s="536" t="e">
        <f t="shared" si="7"/>
        <v>#DIV/0!</v>
      </c>
      <c r="AQ12" s="536" t="e">
        <f t="shared" si="7"/>
        <v>#DIV/0!</v>
      </c>
      <c r="AR12" s="645" t="e">
        <f t="shared" si="7"/>
        <v>#DIV/0!</v>
      </c>
    </row>
    <row r="13" spans="1:48" s="6" customFormat="1" ht="20.25" customHeight="1" x14ac:dyDescent="0.2">
      <c r="B13" s="304" t="s">
        <v>160</v>
      </c>
      <c r="C13" s="300"/>
      <c r="D13" s="38"/>
      <c r="E13" s="38"/>
      <c r="F13" s="38"/>
      <c r="G13" s="157"/>
      <c r="H13" s="162"/>
      <c r="I13" s="14" t="e">
        <f t="shared" si="1"/>
        <v>#DIV/0!</v>
      </c>
      <c r="J13" s="14" t="e">
        <f t="shared" si="1"/>
        <v>#DIV/0!</v>
      </c>
      <c r="K13" s="17" t="e">
        <f>K$9+K7</f>
        <v>#DIV/0!</v>
      </c>
      <c r="L13" s="15" t="e">
        <f t="shared" si="2"/>
        <v>#DIV/0!</v>
      </c>
      <c r="M13" s="172" t="e">
        <f>M$9+M7</f>
        <v>#DIV/0!</v>
      </c>
      <c r="N13" s="181" t="e">
        <f t="shared" si="2"/>
        <v>#DIV/0!</v>
      </c>
      <c r="O13" s="14" t="e">
        <f t="shared" si="3"/>
        <v>#DIV/0!</v>
      </c>
      <c r="P13" s="16" t="e">
        <f t="shared" si="3"/>
        <v>#DIV/0!</v>
      </c>
      <c r="Q13" s="187" t="e">
        <f t="shared" si="3"/>
        <v>#DIV/0!</v>
      </c>
      <c r="R13" s="181" t="e">
        <f>R$9+R7</f>
        <v>#DIV/0!</v>
      </c>
      <c r="S13" s="16"/>
      <c r="T13" s="548"/>
      <c r="U13" s="14"/>
      <c r="V13" s="216"/>
      <c r="W13" s="443"/>
      <c r="X13" s="448" t="e">
        <f>X$9+X7</f>
        <v>#DIV/0!</v>
      </c>
      <c r="Y13" s="194" t="e">
        <f t="shared" si="4"/>
        <v>#DIV/0!</v>
      </c>
      <c r="Z13" s="14"/>
      <c r="AA13" s="14"/>
      <c r="AB13" s="15" t="e">
        <f>AB$9+AB7</f>
        <v>#DIV/0!</v>
      </c>
      <c r="AC13" s="592" t="e">
        <f t="shared" si="6"/>
        <v>#DIV/0!</v>
      </c>
      <c r="AD13" s="543" t="e">
        <f t="shared" si="7"/>
        <v>#DIV/0!</v>
      </c>
      <c r="AE13" s="540" t="e">
        <f t="shared" si="7"/>
        <v>#DIV/0!</v>
      </c>
      <c r="AF13" s="645"/>
      <c r="AG13" s="543" t="e">
        <f t="shared" si="7"/>
        <v>#DIV/0!</v>
      </c>
      <c r="AH13" s="536" t="e">
        <f t="shared" si="7"/>
        <v>#DIV/0!</v>
      </c>
      <c r="AI13" s="536" t="e">
        <f t="shared" si="7"/>
        <v>#DIV/0!</v>
      </c>
      <c r="AJ13" s="536" t="e">
        <f t="shared" si="7"/>
        <v>#DIV/0!</v>
      </c>
      <c r="AK13" s="536" t="e">
        <f t="shared" si="7"/>
        <v>#DIV/0!</v>
      </c>
      <c r="AL13" s="540" t="e">
        <f t="shared" si="7"/>
        <v>#DIV/0!</v>
      </c>
      <c r="AM13" s="543" t="e">
        <f t="shared" si="7"/>
        <v>#DIV/0!</v>
      </c>
      <c r="AN13" s="536" t="e">
        <f t="shared" si="7"/>
        <v>#DIV/0!</v>
      </c>
      <c r="AO13" s="536" t="e">
        <f t="shared" si="7"/>
        <v>#DIV/0!</v>
      </c>
      <c r="AP13" s="536" t="e">
        <f t="shared" si="7"/>
        <v>#DIV/0!</v>
      </c>
      <c r="AQ13" s="536" t="e">
        <f t="shared" si="7"/>
        <v>#DIV/0!</v>
      </c>
      <c r="AR13" s="645" t="e">
        <f t="shared" si="7"/>
        <v>#DIV/0!</v>
      </c>
    </row>
    <row r="14" spans="1:48" s="8" customFormat="1" ht="20.25" customHeight="1" thickBot="1" x14ac:dyDescent="0.25">
      <c r="B14" s="305" t="s">
        <v>2</v>
      </c>
      <c r="C14" s="301"/>
      <c r="D14" s="39"/>
      <c r="E14" s="39"/>
      <c r="F14" s="39"/>
      <c r="G14" s="158"/>
      <c r="H14" s="163"/>
      <c r="I14" s="35" t="e">
        <f t="shared" si="1"/>
        <v>#DIV/0!</v>
      </c>
      <c r="J14" s="35" t="e">
        <f t="shared" si="1"/>
        <v>#DIV/0!</v>
      </c>
      <c r="K14" s="35"/>
      <c r="L14" s="36" t="e">
        <f t="shared" si="2"/>
        <v>#DIV/0!</v>
      </c>
      <c r="M14" s="173" t="e">
        <f>M$9+M8</f>
        <v>#DIV/0!</v>
      </c>
      <c r="N14" s="182" t="e">
        <f t="shared" si="2"/>
        <v>#DIV/0!</v>
      </c>
      <c r="O14" s="35" t="e">
        <f t="shared" si="3"/>
        <v>#DIV/0!</v>
      </c>
      <c r="P14" s="37" t="e">
        <f t="shared" si="3"/>
        <v>#DIV/0!</v>
      </c>
      <c r="Q14" s="186" t="e">
        <f t="shared" si="3"/>
        <v>#DIV/0!</v>
      </c>
      <c r="R14" s="182" t="e">
        <f>R$9+R8</f>
        <v>#DIV/0!</v>
      </c>
      <c r="S14" s="37"/>
      <c r="T14" s="549"/>
      <c r="U14" s="35"/>
      <c r="V14" s="219"/>
      <c r="W14" s="759">
        <f>W19+W8</f>
        <v>-30</v>
      </c>
      <c r="X14" s="449" t="e">
        <f>X$9+X8</f>
        <v>#DIV/0!</v>
      </c>
      <c r="Y14" s="195" t="e">
        <f t="shared" si="4"/>
        <v>#DIV/0!</v>
      </c>
      <c r="Z14" s="35"/>
      <c r="AA14" s="35"/>
      <c r="AB14" s="36" t="e">
        <f>AB$9+AB8</f>
        <v>#DIV/0!</v>
      </c>
      <c r="AC14" s="593" t="e">
        <f t="shared" si="6"/>
        <v>#DIV/0!</v>
      </c>
      <c r="AD14" s="544" t="e">
        <f t="shared" si="7"/>
        <v>#DIV/0!</v>
      </c>
      <c r="AE14" s="541" t="e">
        <f t="shared" si="7"/>
        <v>#DIV/0!</v>
      </c>
      <c r="AF14" s="646"/>
      <c r="AG14" s="544" t="e">
        <f t="shared" si="7"/>
        <v>#DIV/0!</v>
      </c>
      <c r="AH14" s="537" t="e">
        <f t="shared" si="7"/>
        <v>#DIV/0!</v>
      </c>
      <c r="AI14" s="537" t="e">
        <f t="shared" si="7"/>
        <v>#DIV/0!</v>
      </c>
      <c r="AJ14" s="537" t="e">
        <f t="shared" si="7"/>
        <v>#DIV/0!</v>
      </c>
      <c r="AK14" s="537" t="e">
        <f t="shared" si="7"/>
        <v>#DIV/0!</v>
      </c>
      <c r="AL14" s="541" t="e">
        <f t="shared" si="7"/>
        <v>#DIV/0!</v>
      </c>
      <c r="AM14" s="544" t="e">
        <f t="shared" si="7"/>
        <v>#DIV/0!</v>
      </c>
      <c r="AN14" s="537" t="e">
        <f t="shared" si="7"/>
        <v>#DIV/0!</v>
      </c>
      <c r="AO14" s="537" t="e">
        <f t="shared" si="7"/>
        <v>#DIV/0!</v>
      </c>
      <c r="AP14" s="537" t="e">
        <f t="shared" si="7"/>
        <v>#DIV/0!</v>
      </c>
      <c r="AQ14" s="537" t="e">
        <f t="shared" si="7"/>
        <v>#DIV/0!</v>
      </c>
      <c r="AR14" s="646" t="e">
        <f t="shared" si="7"/>
        <v>#DIV/0!</v>
      </c>
    </row>
    <row r="15" spans="1:48" s="9" customFormat="1" ht="20.25" customHeight="1" thickBot="1" x14ac:dyDescent="0.25">
      <c r="B15" s="309" t="s">
        <v>51</v>
      </c>
      <c r="C15" s="135"/>
      <c r="D15" s="117"/>
      <c r="E15" s="117"/>
      <c r="F15" s="117"/>
      <c r="G15" s="117"/>
      <c r="H15" s="121"/>
      <c r="I15" s="122"/>
      <c r="J15" s="122"/>
      <c r="K15" s="122"/>
      <c r="L15" s="123"/>
      <c r="M15" s="124"/>
      <c r="N15" s="125"/>
      <c r="O15" s="125"/>
      <c r="P15" s="126"/>
      <c r="Q15" s="122"/>
      <c r="R15" s="122"/>
      <c r="S15" s="126"/>
      <c r="T15" s="123"/>
      <c r="U15" s="122"/>
      <c r="V15" s="220"/>
      <c r="W15" s="758"/>
      <c r="X15" s="220"/>
      <c r="Y15" s="123"/>
      <c r="Z15" s="122"/>
      <c r="AA15" s="122"/>
      <c r="AB15" s="123"/>
      <c r="AC15" s="123"/>
      <c r="AD15" s="534"/>
      <c r="AE15" s="674"/>
      <c r="AF15" s="67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127"/>
    </row>
    <row r="16" spans="1:48" s="8" customFormat="1" ht="20.25" customHeight="1" x14ac:dyDescent="0.25">
      <c r="A16" s="577"/>
      <c r="B16" s="140" t="s">
        <v>199</v>
      </c>
      <c r="C16" s="141" t="s">
        <v>65</v>
      </c>
      <c r="D16" s="142"/>
      <c r="E16" s="142"/>
      <c r="F16" s="142"/>
      <c r="G16" s="161"/>
      <c r="H16" s="454"/>
      <c r="I16" s="143"/>
      <c r="J16" s="143"/>
      <c r="K16" s="143"/>
      <c r="L16" s="144"/>
      <c r="M16" s="174"/>
      <c r="N16" s="183"/>
      <c r="O16" s="143"/>
      <c r="P16" s="146"/>
      <c r="Q16" s="189"/>
      <c r="R16" s="183"/>
      <c r="S16" s="146"/>
      <c r="T16" s="578"/>
      <c r="U16" s="143"/>
      <c r="V16" s="145"/>
      <c r="W16" s="145"/>
      <c r="X16" s="450"/>
      <c r="Y16" s="196"/>
      <c r="Z16" s="143"/>
      <c r="AA16" s="143"/>
      <c r="AB16" s="144"/>
      <c r="AC16" s="579"/>
      <c r="AD16" s="517"/>
      <c r="AE16" s="518"/>
      <c r="AF16" s="528"/>
      <c r="AG16" s="517"/>
      <c r="AH16" s="518"/>
      <c r="AI16" s="518"/>
      <c r="AJ16" s="518"/>
      <c r="AK16" s="518"/>
      <c r="AL16" s="528"/>
      <c r="AM16" s="696"/>
      <c r="AN16" s="519"/>
      <c r="AO16" s="519"/>
      <c r="AP16" s="519"/>
      <c r="AQ16" s="519"/>
      <c r="AR16" s="647"/>
    </row>
    <row r="17" spans="1:142" s="8" customFormat="1" ht="20.25" customHeight="1" x14ac:dyDescent="0.25">
      <c r="A17" s="577"/>
      <c r="B17" s="140" t="s">
        <v>67</v>
      </c>
      <c r="C17" s="141" t="s">
        <v>66</v>
      </c>
      <c r="D17" s="142"/>
      <c r="E17" s="142"/>
      <c r="F17" s="142"/>
      <c r="G17" s="161"/>
      <c r="H17" s="454"/>
      <c r="I17" s="143"/>
      <c r="J17" s="143"/>
      <c r="K17" s="143"/>
      <c r="L17" s="144"/>
      <c r="M17" s="174"/>
      <c r="N17" s="183"/>
      <c r="O17" s="143"/>
      <c r="P17" s="146"/>
      <c r="Q17" s="189"/>
      <c r="R17" s="183"/>
      <c r="S17" s="146"/>
      <c r="T17" s="578"/>
      <c r="U17" s="143"/>
      <c r="V17" s="145"/>
      <c r="W17" s="174"/>
      <c r="X17" s="450"/>
      <c r="Y17" s="196"/>
      <c r="Z17" s="143"/>
      <c r="AA17" s="143"/>
      <c r="AB17" s="144"/>
      <c r="AC17" s="579"/>
      <c r="AD17" s="698"/>
      <c r="AE17" s="699"/>
      <c r="AF17" s="700"/>
      <c r="AG17" s="698"/>
      <c r="AH17" s="699"/>
      <c r="AI17" s="699"/>
      <c r="AJ17" s="699"/>
      <c r="AK17" s="699"/>
      <c r="AL17" s="700"/>
      <c r="AM17" s="701"/>
      <c r="AN17" s="702"/>
      <c r="AO17" s="702"/>
      <c r="AP17" s="702"/>
      <c r="AQ17" s="702"/>
      <c r="AR17" s="703"/>
    </row>
    <row r="18" spans="1:142" s="8" customFormat="1" ht="20.25" customHeight="1" x14ac:dyDescent="0.25">
      <c r="A18" s="577"/>
      <c r="B18" s="140" t="s">
        <v>200</v>
      </c>
      <c r="C18" s="141" t="s">
        <v>201</v>
      </c>
      <c r="D18" s="142"/>
      <c r="E18" s="142"/>
      <c r="F18" s="142"/>
      <c r="G18" s="161"/>
      <c r="H18" s="454"/>
      <c r="I18" s="143"/>
      <c r="J18" s="143"/>
      <c r="K18" s="143"/>
      <c r="L18" s="144"/>
      <c r="M18" s="174"/>
      <c r="N18" s="183"/>
      <c r="O18" s="143"/>
      <c r="P18" s="146"/>
      <c r="Q18" s="189"/>
      <c r="R18" s="183"/>
      <c r="S18" s="146"/>
      <c r="T18" s="578"/>
      <c r="U18" s="143"/>
      <c r="V18" s="145"/>
      <c r="W18" s="174"/>
      <c r="X18" s="516"/>
      <c r="Y18" s="196"/>
      <c r="Z18" s="143"/>
      <c r="AA18" s="143"/>
      <c r="AB18" s="144"/>
      <c r="AC18" s="146"/>
      <c r="AD18" s="520"/>
      <c r="AE18" s="521"/>
      <c r="AF18" s="529"/>
      <c r="AG18" s="520"/>
      <c r="AH18" s="521"/>
      <c r="AI18" s="521"/>
      <c r="AJ18" s="521"/>
      <c r="AK18" s="521"/>
      <c r="AL18" s="529"/>
      <c r="AM18" s="531"/>
      <c r="AN18" s="522"/>
      <c r="AO18" s="522"/>
      <c r="AP18" s="522"/>
      <c r="AQ18" s="522"/>
      <c r="AR18" s="648"/>
    </row>
    <row r="19" spans="1:142" s="8" customFormat="1" ht="18" x14ac:dyDescent="0.25">
      <c r="A19" s="577"/>
      <c r="B19" s="140" t="s">
        <v>69</v>
      </c>
      <c r="C19" s="141" t="s">
        <v>68</v>
      </c>
      <c r="D19" s="142"/>
      <c r="E19" s="142"/>
      <c r="F19" s="142"/>
      <c r="G19" s="161"/>
      <c r="H19" s="583"/>
      <c r="I19" s="143"/>
      <c r="J19" s="143"/>
      <c r="K19" s="143"/>
      <c r="L19" s="144"/>
      <c r="M19" s="174"/>
      <c r="N19" s="183"/>
      <c r="O19" s="143"/>
      <c r="P19" s="146"/>
      <c r="Q19" s="189"/>
      <c r="R19" s="183"/>
      <c r="S19" s="146"/>
      <c r="T19" s="578"/>
      <c r="U19" s="143"/>
      <c r="V19" s="145"/>
      <c r="W19" s="756"/>
      <c r="X19" s="189"/>
      <c r="Y19" s="196"/>
      <c r="Z19" s="143"/>
      <c r="AA19" s="143"/>
      <c r="AB19" s="144"/>
      <c r="AC19" s="146"/>
      <c r="AD19" s="520"/>
      <c r="AE19" s="521"/>
      <c r="AF19" s="529"/>
      <c r="AG19" s="520"/>
      <c r="AH19" s="521"/>
      <c r="AI19" s="521"/>
      <c r="AJ19" s="521"/>
      <c r="AK19" s="521"/>
      <c r="AL19" s="529"/>
      <c r="AM19" s="531"/>
      <c r="AN19" s="522"/>
      <c r="AO19" s="522"/>
      <c r="AP19" s="522"/>
      <c r="AQ19" s="522"/>
      <c r="AR19" s="648"/>
    </row>
    <row r="20" spans="1:142" s="8" customFormat="1" ht="18.75" thickBot="1" x14ac:dyDescent="0.3">
      <c r="A20" s="577"/>
      <c r="B20" s="140"/>
      <c r="C20" s="141" t="s">
        <v>297</v>
      </c>
      <c r="D20" s="142"/>
      <c r="E20" s="142"/>
      <c r="F20" s="142"/>
      <c r="G20" s="161"/>
      <c r="H20" s="583"/>
      <c r="I20" s="143"/>
      <c r="J20" s="143"/>
      <c r="K20" s="143"/>
      <c r="L20" s="144"/>
      <c r="M20" s="174"/>
      <c r="N20" s="183"/>
      <c r="O20" s="143"/>
      <c r="P20" s="146"/>
      <c r="Q20" s="189"/>
      <c r="R20" s="183"/>
      <c r="S20" s="146"/>
      <c r="T20" s="578"/>
      <c r="U20" s="143"/>
      <c r="V20" s="145"/>
      <c r="W20" s="145"/>
      <c r="X20" s="189"/>
      <c r="Y20" s="196"/>
      <c r="Z20" s="143"/>
      <c r="AA20" s="143"/>
      <c r="AB20" s="144"/>
      <c r="AC20" s="146"/>
      <c r="AD20" s="666"/>
      <c r="AE20" s="667"/>
      <c r="AF20" s="668"/>
      <c r="AG20" s="666"/>
      <c r="AH20" s="667"/>
      <c r="AI20" s="667"/>
      <c r="AJ20" s="667"/>
      <c r="AK20" s="667"/>
      <c r="AL20" s="668"/>
      <c r="AM20" s="670"/>
      <c r="AN20" s="671"/>
      <c r="AO20" s="671"/>
      <c r="AP20" s="671"/>
      <c r="AQ20" s="671"/>
      <c r="AR20" s="697"/>
    </row>
    <row r="21" spans="1:142" s="8" customFormat="1" ht="20.25" customHeight="1" x14ac:dyDescent="0.25">
      <c r="A21" s="52"/>
      <c r="B21" s="419"/>
      <c r="C21" s="420"/>
      <c r="D21" s="494"/>
      <c r="E21" s="494"/>
      <c r="F21" s="494"/>
      <c r="G21" s="495"/>
      <c r="H21" s="455"/>
      <c r="I21" s="421"/>
      <c r="J21" s="421"/>
      <c r="K21" s="421"/>
      <c r="L21" s="494"/>
      <c r="M21" s="694"/>
      <c r="N21" s="422"/>
      <c r="O21" s="421"/>
      <c r="P21" s="423"/>
      <c r="Q21" s="424"/>
      <c r="R21" s="422"/>
      <c r="S21" s="423"/>
      <c r="T21" s="580"/>
      <c r="U21" s="421"/>
      <c r="V21" s="156"/>
      <c r="W21" s="156"/>
      <c r="X21" s="424"/>
      <c r="Y21" s="515"/>
      <c r="Z21" s="421"/>
      <c r="AA21" s="421"/>
      <c r="AB21" s="494"/>
      <c r="AC21" s="423"/>
      <c r="AD21" s="681"/>
      <c r="AE21" s="684"/>
      <c r="AF21" s="683"/>
      <c r="AG21" s="681"/>
      <c r="AH21" s="684"/>
      <c r="AI21" s="684"/>
      <c r="AJ21" s="684"/>
      <c r="AK21" s="684"/>
      <c r="AL21" s="683"/>
      <c r="AM21" s="686"/>
      <c r="AN21" s="688"/>
      <c r="AO21" s="688"/>
      <c r="AP21" s="688"/>
      <c r="AQ21" s="688"/>
      <c r="AR21" s="689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</row>
    <row r="22" spans="1:142" s="8" customFormat="1" ht="20.25" customHeight="1" x14ac:dyDescent="0.25">
      <c r="A22" s="577"/>
      <c r="B22" s="147"/>
      <c r="C22" s="138"/>
      <c r="D22" s="149"/>
      <c r="E22" s="149"/>
      <c r="F22" s="149"/>
      <c r="G22" s="496"/>
      <c r="H22" s="456"/>
      <c r="I22" s="49"/>
      <c r="J22" s="49"/>
      <c r="K22" s="49"/>
      <c r="L22" s="149"/>
      <c r="M22" s="214"/>
      <c r="N22" s="184"/>
      <c r="O22" s="49"/>
      <c r="P22" s="51"/>
      <c r="Q22" s="190"/>
      <c r="R22" s="184"/>
      <c r="S22" s="51"/>
      <c r="T22" s="581"/>
      <c r="U22" s="49"/>
      <c r="V22" s="50"/>
      <c r="W22" s="50"/>
      <c r="X22" s="190"/>
      <c r="Y22" s="680"/>
      <c r="Z22" s="49"/>
      <c r="AA22" s="49"/>
      <c r="AB22" s="149"/>
      <c r="AC22" s="51"/>
      <c r="AD22" s="523"/>
      <c r="AE22" s="524"/>
      <c r="AF22" s="530"/>
      <c r="AG22" s="523"/>
      <c r="AH22" s="524"/>
      <c r="AI22" s="524"/>
      <c r="AJ22" s="524"/>
      <c r="AK22" s="524"/>
      <c r="AL22" s="530"/>
      <c r="AM22" s="532"/>
      <c r="AN22" s="525"/>
      <c r="AO22" s="525"/>
      <c r="AP22" s="525"/>
      <c r="AQ22" s="525"/>
      <c r="AR22" s="649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</row>
    <row r="23" spans="1:142" s="8" customFormat="1" ht="20.25" customHeight="1" x14ac:dyDescent="0.25">
      <c r="A23" s="577"/>
      <c r="B23" s="137"/>
      <c r="C23" s="138"/>
      <c r="D23" s="139"/>
      <c r="E23" s="139"/>
      <c r="F23" s="139"/>
      <c r="G23" s="497"/>
      <c r="H23" s="457"/>
      <c r="I23" s="11"/>
      <c r="J23" s="11"/>
      <c r="K23" s="11"/>
      <c r="L23" s="139"/>
      <c r="M23" s="175"/>
      <c r="N23" s="185"/>
      <c r="O23" s="11"/>
      <c r="P23" s="13"/>
      <c r="Q23" s="191"/>
      <c r="R23" s="185"/>
      <c r="S23" s="13"/>
      <c r="T23" s="578"/>
      <c r="U23" s="11"/>
      <c r="V23" s="12"/>
      <c r="W23" s="12"/>
      <c r="X23" s="191"/>
      <c r="Y23" s="197"/>
      <c r="Z23" s="11"/>
      <c r="AA23" s="11"/>
      <c r="AB23" s="139"/>
      <c r="AC23" s="695"/>
      <c r="AD23" s="523"/>
      <c r="AE23" s="524"/>
      <c r="AF23" s="530"/>
      <c r="AG23" s="523"/>
      <c r="AH23" s="524"/>
      <c r="AI23" s="524"/>
      <c r="AJ23" s="524"/>
      <c r="AK23" s="524"/>
      <c r="AL23" s="530"/>
      <c r="AM23" s="532"/>
      <c r="AN23" s="525"/>
      <c r="AO23" s="525"/>
      <c r="AP23" s="525"/>
      <c r="AQ23" s="525"/>
      <c r="AR23" s="649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</row>
    <row r="24" spans="1:142" s="8" customFormat="1" ht="20.25" customHeight="1" x14ac:dyDescent="0.25">
      <c r="A24" s="577"/>
      <c r="B24" s="147"/>
      <c r="C24" s="148"/>
      <c r="D24" s="149"/>
      <c r="E24" s="149"/>
      <c r="F24" s="149"/>
      <c r="G24" s="496"/>
      <c r="H24" s="456"/>
      <c r="I24" s="49"/>
      <c r="J24" s="149"/>
      <c r="K24" s="149"/>
      <c r="L24" s="149"/>
      <c r="M24" s="214"/>
      <c r="N24" s="184"/>
      <c r="O24" s="49"/>
      <c r="P24" s="51"/>
      <c r="Q24" s="190"/>
      <c r="R24" s="184"/>
      <c r="S24" s="51"/>
      <c r="T24" s="581"/>
      <c r="U24" s="49"/>
      <c r="V24" s="50"/>
      <c r="W24" s="50"/>
      <c r="X24" s="190"/>
      <c r="Y24" s="680"/>
      <c r="Z24" s="49"/>
      <c r="AA24" s="49"/>
      <c r="AB24" s="149"/>
      <c r="AC24" s="51"/>
      <c r="AD24" s="523"/>
      <c r="AE24" s="524"/>
      <c r="AF24" s="530"/>
      <c r="AG24" s="523"/>
      <c r="AH24" s="524"/>
      <c r="AI24" s="524"/>
      <c r="AJ24" s="524"/>
      <c r="AK24" s="524"/>
      <c r="AL24" s="530"/>
      <c r="AM24" s="532"/>
      <c r="AN24" s="525"/>
      <c r="AO24" s="525"/>
      <c r="AP24" s="525"/>
      <c r="AQ24" s="525"/>
      <c r="AR24" s="649"/>
    </row>
    <row r="25" spans="1:142" s="8" customFormat="1" ht="20.25" customHeight="1" x14ac:dyDescent="0.25">
      <c r="A25" s="577"/>
      <c r="B25" s="147"/>
      <c r="C25" s="148"/>
      <c r="D25" s="149"/>
      <c r="E25" s="149"/>
      <c r="F25" s="149"/>
      <c r="G25" s="496"/>
      <c r="H25" s="456"/>
      <c r="I25" s="49"/>
      <c r="J25" s="49"/>
      <c r="K25" s="49"/>
      <c r="L25" s="149"/>
      <c r="M25" s="214"/>
      <c r="N25" s="184"/>
      <c r="O25" s="49"/>
      <c r="P25" s="51"/>
      <c r="Q25" s="190"/>
      <c r="R25" s="184"/>
      <c r="S25" s="51"/>
      <c r="T25" s="581"/>
      <c r="U25" s="49"/>
      <c r="V25" s="50"/>
      <c r="W25" s="50"/>
      <c r="X25" s="190"/>
      <c r="Y25" s="680"/>
      <c r="Z25" s="49"/>
      <c r="AA25" s="49"/>
      <c r="AB25" s="149"/>
      <c r="AC25" s="51"/>
      <c r="AD25" s="523"/>
      <c r="AE25" s="524"/>
      <c r="AF25" s="530"/>
      <c r="AG25" s="523"/>
      <c r="AH25" s="524"/>
      <c r="AI25" s="524"/>
      <c r="AJ25" s="524"/>
      <c r="AK25" s="524"/>
      <c r="AL25" s="530"/>
      <c r="AM25" s="532"/>
      <c r="AN25" s="525"/>
      <c r="AO25" s="525"/>
      <c r="AP25" s="525"/>
      <c r="AQ25" s="525"/>
      <c r="AR25" s="649"/>
    </row>
    <row r="26" spans="1:142" s="8" customFormat="1" ht="20.25" customHeight="1" x14ac:dyDescent="0.25">
      <c r="A26" s="577"/>
      <c r="B26" s="137"/>
      <c r="C26" s="138"/>
      <c r="D26" s="139"/>
      <c r="E26" s="139"/>
      <c r="F26" s="139"/>
      <c r="G26" s="497"/>
      <c r="H26" s="457"/>
      <c r="I26" s="11"/>
      <c r="J26" s="11"/>
      <c r="K26" s="11"/>
      <c r="L26" s="139"/>
      <c r="M26" s="175"/>
      <c r="N26" s="185"/>
      <c r="O26" s="11"/>
      <c r="P26" s="13"/>
      <c r="Q26" s="191"/>
      <c r="R26" s="185"/>
      <c r="S26" s="13"/>
      <c r="T26" s="578"/>
      <c r="U26" s="11"/>
      <c r="V26" s="12"/>
      <c r="W26" s="12"/>
      <c r="X26" s="191"/>
      <c r="Y26" s="197"/>
      <c r="Z26" s="11"/>
      <c r="AA26" s="11"/>
      <c r="AB26" s="139"/>
      <c r="AC26" s="13"/>
      <c r="AD26" s="523"/>
      <c r="AE26" s="524"/>
      <c r="AF26" s="530"/>
      <c r="AG26" s="523"/>
      <c r="AH26" s="524"/>
      <c r="AI26" s="524"/>
      <c r="AJ26" s="524"/>
      <c r="AK26" s="527"/>
      <c r="AL26" s="530"/>
      <c r="AM26" s="532"/>
      <c r="AN26" s="525"/>
      <c r="AO26" s="525"/>
      <c r="AP26" s="525"/>
      <c r="AQ26" s="525"/>
      <c r="AR26" s="649"/>
    </row>
    <row r="27" spans="1:142" s="8" customFormat="1" ht="20.25" customHeight="1" x14ac:dyDescent="0.25">
      <c r="A27" s="577"/>
      <c r="B27" s="147"/>
      <c r="C27" s="138"/>
      <c r="D27" s="149"/>
      <c r="E27" s="149"/>
      <c r="F27" s="149"/>
      <c r="G27" s="496"/>
      <c r="H27" s="456"/>
      <c r="I27" s="11"/>
      <c r="J27" s="11"/>
      <c r="K27" s="11"/>
      <c r="L27" s="139"/>
      <c r="M27" s="175"/>
      <c r="N27" s="185"/>
      <c r="O27" s="11"/>
      <c r="P27" s="13"/>
      <c r="Q27" s="191"/>
      <c r="R27" s="185"/>
      <c r="S27" s="13"/>
      <c r="T27" s="578"/>
      <c r="U27" s="11"/>
      <c r="V27" s="12"/>
      <c r="W27" s="12"/>
      <c r="X27" s="191"/>
      <c r="Y27" s="197"/>
      <c r="Z27" s="11"/>
      <c r="AA27" s="11"/>
      <c r="AB27" s="139"/>
      <c r="AC27" s="13"/>
      <c r="AD27" s="523"/>
      <c r="AE27" s="524"/>
      <c r="AF27" s="530"/>
      <c r="AG27" s="523"/>
      <c r="AH27" s="524"/>
      <c r="AI27" s="524"/>
      <c r="AJ27" s="524"/>
      <c r="AK27" s="524"/>
      <c r="AL27" s="530"/>
      <c r="AM27" s="532"/>
      <c r="AN27" s="525"/>
      <c r="AO27" s="525"/>
      <c r="AP27" s="525"/>
      <c r="AQ27" s="525"/>
      <c r="AR27" s="649"/>
    </row>
    <row r="28" spans="1:142" s="8" customFormat="1" ht="20.25" customHeight="1" x14ac:dyDescent="0.3">
      <c r="A28" s="577"/>
      <c r="B28" s="137"/>
      <c r="C28" s="138"/>
      <c r="D28" s="139"/>
      <c r="E28" s="139"/>
      <c r="F28" s="139"/>
      <c r="G28" s="497"/>
      <c r="H28" s="457"/>
      <c r="I28" s="11"/>
      <c r="J28" s="11"/>
      <c r="K28" s="11"/>
      <c r="L28" s="139"/>
      <c r="M28" s="175"/>
      <c r="N28" s="185"/>
      <c r="O28" s="11"/>
      <c r="P28" s="13"/>
      <c r="Q28" s="191"/>
      <c r="R28" s="185"/>
      <c r="S28" s="13"/>
      <c r="T28" s="578"/>
      <c r="U28" s="11"/>
      <c r="V28" s="12"/>
      <c r="W28" s="12"/>
      <c r="X28" s="191"/>
      <c r="Y28" s="197"/>
      <c r="Z28" s="11"/>
      <c r="AA28" s="11"/>
      <c r="AB28" s="139"/>
      <c r="AC28" s="13"/>
      <c r="AD28" s="401"/>
      <c r="AE28" s="399"/>
      <c r="AF28" s="418"/>
      <c r="AG28" s="468"/>
      <c r="AH28" s="469"/>
      <c r="AI28" s="469"/>
      <c r="AJ28" s="469"/>
      <c r="AK28" s="469"/>
      <c r="AL28" s="470"/>
      <c r="AM28" s="468"/>
      <c r="AN28" s="469"/>
      <c r="AO28" s="469"/>
      <c r="AP28" s="469"/>
      <c r="AQ28" s="469"/>
      <c r="AR28" s="651"/>
    </row>
    <row r="29" spans="1:142" s="8" customFormat="1" ht="20.25" x14ac:dyDescent="0.3">
      <c r="A29" s="577"/>
      <c r="B29" s="584"/>
      <c r="C29" s="585"/>
      <c r="D29" s="139"/>
      <c r="E29" s="139"/>
      <c r="F29" s="139"/>
      <c r="G29" s="497"/>
      <c r="H29" s="582"/>
      <c r="I29" s="11"/>
      <c r="J29" s="11"/>
      <c r="K29" s="11"/>
      <c r="L29" s="139"/>
      <c r="M29" s="175"/>
      <c r="N29" s="185"/>
      <c r="O29" s="11"/>
      <c r="P29" s="13"/>
      <c r="Q29" s="191"/>
      <c r="R29" s="185"/>
      <c r="S29" s="13"/>
      <c r="T29" s="578"/>
      <c r="U29" s="11"/>
      <c r="V29" s="12"/>
      <c r="W29" s="12"/>
      <c r="X29" s="191"/>
      <c r="Y29" s="197"/>
      <c r="Z29" s="11"/>
      <c r="AA29" s="11"/>
      <c r="AB29" s="139"/>
      <c r="AC29" s="13"/>
      <c r="AD29" s="401"/>
      <c r="AE29" s="399"/>
      <c r="AF29" s="418"/>
      <c r="AG29" s="468"/>
      <c r="AH29" s="469"/>
      <c r="AI29" s="469"/>
      <c r="AJ29" s="469"/>
      <c r="AK29" s="469"/>
      <c r="AL29" s="470"/>
      <c r="AM29" s="468"/>
      <c r="AN29" s="469"/>
      <c r="AO29" s="469"/>
      <c r="AP29" s="469"/>
      <c r="AQ29" s="469"/>
      <c r="AR29" s="651"/>
    </row>
    <row r="30" spans="1:142" s="8" customFormat="1" ht="20.25" customHeight="1" x14ac:dyDescent="0.3">
      <c r="A30" s="127"/>
      <c r="B30" s="137"/>
      <c r="C30" s="138"/>
      <c r="D30" s="498"/>
      <c r="E30" s="139"/>
      <c r="F30" s="139"/>
      <c r="G30" s="497"/>
      <c r="H30" s="457"/>
      <c r="I30" s="11"/>
      <c r="J30" s="11"/>
      <c r="K30" s="11"/>
      <c r="L30" s="139"/>
      <c r="M30" s="175"/>
      <c r="N30" s="185"/>
      <c r="O30" s="11"/>
      <c r="P30" s="13"/>
      <c r="Q30" s="191"/>
      <c r="R30" s="185"/>
      <c r="S30" s="13"/>
      <c r="T30" s="546"/>
      <c r="U30" s="11"/>
      <c r="V30" s="12"/>
      <c r="W30" s="12"/>
      <c r="X30" s="191"/>
      <c r="Y30" s="197"/>
      <c r="Z30" s="11"/>
      <c r="AA30" s="11"/>
      <c r="AB30" s="12"/>
      <c r="AC30" s="11"/>
      <c r="AD30" s="402"/>
      <c r="AE30" s="398"/>
      <c r="AF30" s="417"/>
      <c r="AG30" s="468"/>
      <c r="AH30" s="469"/>
      <c r="AI30" s="469"/>
      <c r="AJ30" s="469"/>
      <c r="AK30" s="469"/>
      <c r="AL30" s="470"/>
      <c r="AM30" s="468"/>
      <c r="AN30" s="469"/>
      <c r="AO30" s="469"/>
      <c r="AP30" s="469"/>
      <c r="AQ30" s="469"/>
      <c r="AR30" s="651"/>
    </row>
    <row r="31" spans="1:142" s="8" customFormat="1" ht="20.25" customHeight="1" x14ac:dyDescent="0.3">
      <c r="A31" s="127"/>
      <c r="B31" s="137"/>
      <c r="C31" s="138"/>
      <c r="D31" s="498"/>
      <c r="E31" s="139"/>
      <c r="F31" s="139"/>
      <c r="G31" s="497"/>
      <c r="H31" s="457"/>
      <c r="I31" s="11"/>
      <c r="J31" s="11"/>
      <c r="K31" s="11"/>
      <c r="L31" s="139"/>
      <c r="M31" s="175"/>
      <c r="N31" s="185"/>
      <c r="O31" s="11"/>
      <c r="P31" s="13"/>
      <c r="Q31" s="191"/>
      <c r="R31" s="185"/>
      <c r="S31" s="13"/>
      <c r="T31" s="546"/>
      <c r="U31" s="11"/>
      <c r="V31" s="12"/>
      <c r="W31" s="12"/>
      <c r="X31" s="191"/>
      <c r="Y31" s="197"/>
      <c r="Z31" s="11"/>
      <c r="AA31" s="11"/>
      <c r="AB31" s="12"/>
      <c r="AC31" s="11"/>
      <c r="AD31" s="401"/>
      <c r="AE31" s="399"/>
      <c r="AF31" s="418"/>
      <c r="AG31" s="468"/>
      <c r="AH31" s="469"/>
      <c r="AI31" s="469"/>
      <c r="AJ31" s="469"/>
      <c r="AK31" s="469"/>
      <c r="AL31" s="470"/>
      <c r="AM31" s="468"/>
      <c r="AN31" s="469"/>
      <c r="AO31" s="469"/>
      <c r="AP31" s="469"/>
      <c r="AQ31" s="469"/>
      <c r="AR31" s="651"/>
    </row>
    <row r="32" spans="1:142" s="207" customFormat="1" ht="24" customHeight="1" x14ac:dyDescent="0.3">
      <c r="B32" s="198">
        <v>74</v>
      </c>
      <c r="C32" s="199" t="s">
        <v>52</v>
      </c>
      <c r="D32" s="200"/>
      <c r="E32" s="200"/>
      <c r="F32" s="200"/>
      <c r="G32" s="200"/>
      <c r="H32" s="201"/>
      <c r="I32" s="202"/>
      <c r="J32" s="202"/>
      <c r="K32" s="202"/>
      <c r="L32" s="200"/>
      <c r="M32" s="203"/>
      <c r="N32" s="202"/>
      <c r="O32" s="202"/>
      <c r="P32" s="204"/>
      <c r="Q32" s="202"/>
      <c r="R32" s="205"/>
      <c r="S32" s="206"/>
      <c r="T32" s="203"/>
      <c r="U32" s="205"/>
      <c r="V32" s="205"/>
      <c r="W32" s="205"/>
      <c r="X32" s="205"/>
      <c r="Y32" s="203"/>
      <c r="Z32" s="205"/>
      <c r="AA32" s="205"/>
      <c r="AB32" s="203"/>
      <c r="AC32" s="205"/>
      <c r="AD32" s="404"/>
      <c r="AE32" s="404"/>
      <c r="AF32" s="404"/>
    </row>
    <row r="33" spans="30:44" ht="20.25" x14ac:dyDescent="0.3">
      <c r="AD33" s="405"/>
      <c r="AE33" s="405"/>
      <c r="AF33" s="405"/>
    </row>
    <row r="34" spans="30:44" ht="20.25" x14ac:dyDescent="0.3">
      <c r="AD34" s="405"/>
      <c r="AE34" s="405"/>
      <c r="AF34" s="405"/>
    </row>
    <row r="35" spans="30:44" ht="20.25" x14ac:dyDescent="0.3">
      <c r="AD35" s="405"/>
      <c r="AE35" s="405"/>
      <c r="AF35" s="405"/>
    </row>
    <row r="36" spans="30:44" ht="20.25" x14ac:dyDescent="0.3">
      <c r="AD36" s="406"/>
      <c r="AE36" s="406"/>
      <c r="AF36" s="406"/>
    </row>
    <row r="37" spans="30:44" ht="20.25" x14ac:dyDescent="0.3">
      <c r="AD37" s="405"/>
      <c r="AE37" s="405"/>
      <c r="AF37" s="405"/>
    </row>
    <row r="38" spans="30:44" ht="20.25" x14ac:dyDescent="0.3">
      <c r="AD38" s="405"/>
      <c r="AE38" s="405"/>
      <c r="AF38" s="405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</row>
    <row r="39" spans="30:44" ht="20.25" x14ac:dyDescent="0.3">
      <c r="AD39" s="405"/>
      <c r="AE39" s="405"/>
      <c r="AF39" s="405"/>
      <c r="AG39" s="400"/>
      <c r="AH39" s="400"/>
      <c r="AI39" s="400"/>
      <c r="AJ39" s="400"/>
      <c r="AK39" s="400"/>
      <c r="AL39" s="400"/>
      <c r="AM39" s="400"/>
      <c r="AN39" s="400"/>
      <c r="AO39" s="400"/>
      <c r="AP39" s="400"/>
      <c r="AQ39" s="400"/>
      <c r="AR39" s="400"/>
    </row>
    <row r="40" spans="30:44" ht="20.25" x14ac:dyDescent="0.2">
      <c r="AD40" s="403"/>
      <c r="AE40" s="403"/>
      <c r="AF40" s="403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</row>
    <row r="41" spans="30:44" ht="15" x14ac:dyDescent="0.2">
      <c r="AD41" s="400"/>
      <c r="AE41" s="400"/>
      <c r="AF41" s="400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</row>
    <row r="42" spans="30:44" x14ac:dyDescent="0.2"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</row>
    <row r="43" spans="30:44" x14ac:dyDescent="0.2"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</row>
    <row r="44" spans="30:44" x14ac:dyDescent="0.2"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</row>
    <row r="45" spans="30:44" x14ac:dyDescent="0.2"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</row>
    <row r="46" spans="30:44" x14ac:dyDescent="0.2"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</row>
    <row r="47" spans="30:44" x14ac:dyDescent="0.2"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</row>
    <row r="48" spans="30:44" x14ac:dyDescent="0.2"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</row>
    <row r="49" spans="30:44" x14ac:dyDescent="0.2"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</row>
    <row r="50" spans="30:44" x14ac:dyDescent="0.2"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</row>
    <row r="51" spans="30:44" x14ac:dyDescent="0.2"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</row>
    <row r="52" spans="30:44" x14ac:dyDescent="0.2"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</row>
    <row r="53" spans="30:44" x14ac:dyDescent="0.2"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</row>
    <row r="54" spans="30:44" x14ac:dyDescent="0.2"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</row>
    <row r="55" spans="30:44" x14ac:dyDescent="0.2"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</row>
    <row r="56" spans="30:44" x14ac:dyDescent="0.2"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00"/>
      <c r="AR56" s="400"/>
    </row>
    <row r="57" spans="30:44" x14ac:dyDescent="0.2"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</row>
    <row r="58" spans="30:44" x14ac:dyDescent="0.2"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</row>
    <row r="59" spans="30:44" x14ac:dyDescent="0.2"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</row>
    <row r="60" spans="30:44" x14ac:dyDescent="0.2"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</row>
    <row r="61" spans="30:44" x14ac:dyDescent="0.2"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</row>
    <row r="62" spans="30:44" x14ac:dyDescent="0.2"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400"/>
      <c r="AP62" s="400"/>
      <c r="AQ62" s="400"/>
      <c r="AR62" s="400"/>
    </row>
    <row r="63" spans="30:44" x14ac:dyDescent="0.2"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</row>
    <row r="64" spans="30:44" x14ac:dyDescent="0.2"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</row>
    <row r="65" spans="30:44" x14ac:dyDescent="0.2"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</row>
    <row r="66" spans="30:44" x14ac:dyDescent="0.2">
      <c r="AD66" s="400"/>
      <c r="AE66" s="400"/>
      <c r="AF66" s="400"/>
    </row>
    <row r="67" spans="30:44" x14ac:dyDescent="0.2">
      <c r="AD67" s="400"/>
      <c r="AE67" s="400"/>
      <c r="AF67" s="400"/>
    </row>
  </sheetData>
  <mergeCells count="41">
    <mergeCell ref="B1:B3"/>
    <mergeCell ref="G2:G3"/>
    <mergeCell ref="F2:F3"/>
    <mergeCell ref="E2:E3"/>
    <mergeCell ref="D2:D3"/>
    <mergeCell ref="C1:C3"/>
    <mergeCell ref="L2:L3"/>
    <mergeCell ref="K2:K3"/>
    <mergeCell ref="J2:J3"/>
    <mergeCell ref="I2:I3"/>
    <mergeCell ref="H2:H3"/>
    <mergeCell ref="Q2:Q3"/>
    <mergeCell ref="P2:P3"/>
    <mergeCell ref="O2:O3"/>
    <mergeCell ref="N2:N3"/>
    <mergeCell ref="M2:M3"/>
    <mergeCell ref="V2:V3"/>
    <mergeCell ref="U2:U3"/>
    <mergeCell ref="T2:T3"/>
    <mergeCell ref="S2:S3"/>
    <mergeCell ref="R2:R3"/>
    <mergeCell ref="AG1:AL1"/>
    <mergeCell ref="AM1:AR1"/>
    <mergeCell ref="AG2:AI2"/>
    <mergeCell ref="AJ2:AL2"/>
    <mergeCell ref="AM2:AO2"/>
    <mergeCell ref="AP2:AR2"/>
    <mergeCell ref="AD1:AF1"/>
    <mergeCell ref="R1:X1"/>
    <mergeCell ref="Y1:AC1"/>
    <mergeCell ref="D1:G1"/>
    <mergeCell ref="H1:M1"/>
    <mergeCell ref="N1:Q1"/>
    <mergeCell ref="Y2:Y3"/>
    <mergeCell ref="X2:X3"/>
    <mergeCell ref="W2:W3"/>
    <mergeCell ref="AD2:AF2"/>
    <mergeCell ref="AC2:AC3"/>
    <mergeCell ref="AB2:AB3"/>
    <mergeCell ref="AA2:AA3"/>
    <mergeCell ref="Z2:Z3"/>
  </mergeCells>
  <phoneticPr fontId="19" type="noConversion"/>
  <pageMargins left="0.18" right="0.18" top="0.8" bottom="0.37" header="0.5" footer="0.18"/>
  <pageSetup paperSize="5" scale="65" fitToHeight="2" orientation="landscape" r:id="rId1"/>
  <headerFooter alignWithMargins="0">
    <oddHeader>&amp;A</oddHeader>
    <oddFooter>Page &amp;P of &amp;N</oddFooter>
  </headerFooter>
  <colBreaks count="1" manualBreakCount="1">
    <brk id="29" max="31" man="1"/>
  </colBreaks>
  <ignoredErrors>
    <ignoredError sqref="I9:V9 Y9:AB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L31"/>
  <sheetViews>
    <sheetView tabSelected="1" zoomScale="75" zoomScaleNormal="75" zoomScaleSheetLayoutView="75" workbookViewId="0">
      <pane xSplit="2" ySplit="3" topLeftCell="C4" activePane="bottomRight" state="frozen"/>
      <selection activeCell="B22" sqref="B22"/>
      <selection pane="topRight" activeCell="B22" sqref="B22"/>
      <selection pane="bottomLeft" activeCell="B22" sqref="B22"/>
      <selection pane="bottomRight" activeCell="X7" sqref="X7"/>
    </sheetView>
  </sheetViews>
  <sheetFormatPr defaultColWidth="8.7109375" defaultRowHeight="14.25" x14ac:dyDescent="0.2"/>
  <cols>
    <col min="1" max="1" width="8.7109375" style="43"/>
    <col min="2" max="2" width="11" style="46" customWidth="1"/>
    <col min="3" max="3" width="11.28515625" style="46" customWidth="1"/>
    <col min="4" max="7" width="4.28515625" style="43" customWidth="1"/>
    <col min="8" max="8" width="13.42578125" style="46" customWidth="1"/>
    <col min="9" max="10" width="8.7109375" style="46" customWidth="1"/>
    <col min="11" max="11" width="8.7109375" style="47" customWidth="1"/>
    <col min="12" max="16" width="8.7109375" style="46" customWidth="1"/>
    <col min="17" max="18" width="8.7109375" style="48" customWidth="1"/>
    <col min="19" max="21" width="8.7109375" style="46" customWidth="1"/>
    <col min="22" max="24" width="8.7109375" style="223" customWidth="1"/>
    <col min="25" max="27" width="8.7109375" style="46" customWidth="1"/>
    <col min="28" max="28" width="9.140625" style="46" customWidth="1"/>
    <col min="29" max="29" width="8.7109375" style="46"/>
    <col min="30" max="32" width="8.7109375" style="396" customWidth="1"/>
    <col min="33" max="16384" width="8.7109375" style="46"/>
  </cols>
  <sheetData>
    <row r="1" spans="1:44" s="52" customFormat="1" ht="15.75" x14ac:dyDescent="0.25">
      <c r="B1" s="845"/>
      <c r="C1" s="846"/>
      <c r="D1" s="846"/>
      <c r="E1" s="846"/>
      <c r="F1" s="846"/>
      <c r="G1" s="847"/>
      <c r="H1" s="848" t="s">
        <v>40</v>
      </c>
      <c r="I1" s="849"/>
      <c r="J1" s="849"/>
      <c r="K1" s="849"/>
      <c r="L1" s="849"/>
      <c r="M1" s="851"/>
      <c r="N1" s="848" t="s">
        <v>41</v>
      </c>
      <c r="O1" s="849"/>
      <c r="P1" s="849"/>
      <c r="Q1" s="851"/>
      <c r="R1" s="852" t="s">
        <v>42</v>
      </c>
      <c r="S1" s="853"/>
      <c r="T1" s="853"/>
      <c r="U1" s="853"/>
      <c r="V1" s="853"/>
      <c r="W1" s="853"/>
      <c r="X1" s="853"/>
      <c r="Y1" s="848" t="s">
        <v>43</v>
      </c>
      <c r="Z1" s="849"/>
      <c r="AA1" s="849"/>
      <c r="AB1" s="849"/>
      <c r="AC1" s="849"/>
      <c r="AD1" s="804" t="s">
        <v>217</v>
      </c>
      <c r="AE1" s="805"/>
      <c r="AF1" s="850"/>
      <c r="AG1" s="860" t="s">
        <v>213</v>
      </c>
      <c r="AH1" s="861"/>
      <c r="AI1" s="861"/>
      <c r="AJ1" s="861"/>
      <c r="AK1" s="861"/>
      <c r="AL1" s="861"/>
      <c r="AM1" s="860" t="s">
        <v>214</v>
      </c>
      <c r="AN1" s="861"/>
      <c r="AO1" s="861"/>
      <c r="AP1" s="861"/>
      <c r="AQ1" s="861"/>
      <c r="AR1" s="862"/>
    </row>
    <row r="2" spans="1:44" s="208" customFormat="1" ht="26.25" customHeight="1" thickBot="1" x14ac:dyDescent="0.3">
      <c r="A2" s="225"/>
      <c r="B2" s="761" t="s">
        <v>32</v>
      </c>
      <c r="C2" s="762"/>
      <c r="D2" s="763"/>
      <c r="E2" s="763"/>
      <c r="F2" s="763"/>
      <c r="G2" s="763"/>
      <c r="H2" s="764"/>
      <c r="I2" s="765"/>
      <c r="J2" s="762"/>
      <c r="K2" s="762"/>
      <c r="L2" s="762"/>
      <c r="M2" s="762"/>
      <c r="N2" s="764"/>
      <c r="O2" s="766"/>
      <c r="P2" s="762"/>
      <c r="Q2" s="762"/>
      <c r="R2" s="764"/>
      <c r="S2" s="767"/>
      <c r="T2" s="768"/>
      <c r="U2" s="762"/>
      <c r="V2" s="769"/>
      <c r="W2" s="769"/>
      <c r="X2" s="769"/>
      <c r="Y2" s="857" t="s">
        <v>296</v>
      </c>
      <c r="Z2" s="858"/>
      <c r="AA2" s="858"/>
      <c r="AB2" s="858"/>
      <c r="AC2" s="859"/>
      <c r="AD2" s="854" t="s">
        <v>215</v>
      </c>
      <c r="AE2" s="855"/>
      <c r="AF2" s="856"/>
      <c r="AG2" s="863" t="s">
        <v>215</v>
      </c>
      <c r="AH2" s="864"/>
      <c r="AI2" s="864"/>
      <c r="AJ2" s="865" t="s">
        <v>216</v>
      </c>
      <c r="AK2" s="864"/>
      <c r="AL2" s="866"/>
      <c r="AM2" s="863" t="s">
        <v>215</v>
      </c>
      <c r="AN2" s="864"/>
      <c r="AO2" s="864"/>
      <c r="AP2" s="865" t="s">
        <v>216</v>
      </c>
      <c r="AQ2" s="864"/>
      <c r="AR2" s="867"/>
    </row>
    <row r="3" spans="1:44" s="108" customFormat="1" ht="39" thickBot="1" x14ac:dyDescent="0.3">
      <c r="A3" s="437"/>
      <c r="B3" s="452" t="s">
        <v>14</v>
      </c>
      <c r="C3" s="130" t="s">
        <v>31</v>
      </c>
      <c r="D3" s="843" t="s">
        <v>39</v>
      </c>
      <c r="E3" s="843"/>
      <c r="F3" s="843"/>
      <c r="G3" s="844"/>
      <c r="H3" s="322" t="s">
        <v>161</v>
      </c>
      <c r="I3" s="129" t="s">
        <v>7</v>
      </c>
      <c r="J3" s="129" t="s">
        <v>3</v>
      </c>
      <c r="K3" s="129" t="s">
        <v>4</v>
      </c>
      <c r="L3" s="131" t="s">
        <v>0</v>
      </c>
      <c r="M3" s="130" t="s">
        <v>5</v>
      </c>
      <c r="N3" s="209" t="s">
        <v>24</v>
      </c>
      <c r="O3" s="132" t="s">
        <v>25</v>
      </c>
      <c r="P3" s="130" t="s">
        <v>6</v>
      </c>
      <c r="Q3" s="130" t="s">
        <v>8</v>
      </c>
      <c r="R3" s="209" t="s">
        <v>9</v>
      </c>
      <c r="S3" s="129" t="s">
        <v>10</v>
      </c>
      <c r="T3" s="545" t="s">
        <v>11</v>
      </c>
      <c r="U3" s="133" t="s">
        <v>12</v>
      </c>
      <c r="V3" s="222" t="s">
        <v>48</v>
      </c>
      <c r="W3" s="222" t="s">
        <v>49</v>
      </c>
      <c r="X3" s="222" t="s">
        <v>50</v>
      </c>
      <c r="Y3" s="210" t="s">
        <v>240</v>
      </c>
      <c r="Z3" s="129" t="s">
        <v>241</v>
      </c>
      <c r="AA3" s="129" t="s">
        <v>242</v>
      </c>
      <c r="AB3" s="553" t="s">
        <v>243</v>
      </c>
      <c r="AC3" s="553" t="s">
        <v>244</v>
      </c>
      <c r="AD3" s="458" t="s">
        <v>202</v>
      </c>
      <c r="AE3" s="459" t="s">
        <v>203</v>
      </c>
      <c r="AF3" s="460" t="s">
        <v>204</v>
      </c>
      <c r="AG3" s="394" t="s">
        <v>202</v>
      </c>
      <c r="AH3" s="395" t="s">
        <v>203</v>
      </c>
      <c r="AI3" s="395" t="s">
        <v>204</v>
      </c>
      <c r="AJ3" s="474" t="s">
        <v>202</v>
      </c>
      <c r="AK3" s="395" t="s">
        <v>203</v>
      </c>
      <c r="AL3" s="395" t="s">
        <v>204</v>
      </c>
      <c r="AM3" s="394" t="s">
        <v>202</v>
      </c>
      <c r="AN3" s="395" t="s">
        <v>203</v>
      </c>
      <c r="AO3" s="475" t="s">
        <v>204</v>
      </c>
      <c r="AP3" s="476" t="s">
        <v>202</v>
      </c>
      <c r="AQ3" s="395" t="s">
        <v>203</v>
      </c>
      <c r="AR3" s="453" t="s">
        <v>204</v>
      </c>
    </row>
    <row r="4" spans="1:44" s="8" customFormat="1" ht="20.25" customHeight="1" x14ac:dyDescent="0.25">
      <c r="A4" s="577"/>
      <c r="B4" s="137" t="s">
        <v>69</v>
      </c>
      <c r="C4" s="502" t="s">
        <v>68</v>
      </c>
      <c r="D4" s="435" t="s">
        <v>29</v>
      </c>
      <c r="E4" s="435" t="s">
        <v>29</v>
      </c>
      <c r="F4" s="435" t="s">
        <v>29</v>
      </c>
      <c r="G4" s="436" t="s">
        <v>29</v>
      </c>
      <c r="H4" s="457"/>
      <c r="I4" s="11"/>
      <c r="J4" s="11"/>
      <c r="K4" s="11"/>
      <c r="L4" s="139"/>
      <c r="M4" s="175"/>
      <c r="N4" s="185"/>
      <c r="O4" s="11"/>
      <c r="P4" s="13"/>
      <c r="Q4" s="191"/>
      <c r="R4" s="185"/>
      <c r="S4" s="13"/>
      <c r="T4" s="578"/>
      <c r="U4" s="11"/>
      <c r="V4" s="12"/>
      <c r="W4" s="12"/>
      <c r="X4" s="608"/>
      <c r="Y4" s="197"/>
      <c r="Z4" s="11"/>
      <c r="AA4" s="11"/>
      <c r="AB4" s="139"/>
      <c r="AC4" s="51"/>
      <c r="AD4" s="652"/>
      <c r="AE4" s="653"/>
      <c r="AF4" s="692"/>
      <c r="AG4" s="652"/>
      <c r="AH4" s="653"/>
      <c r="AI4" s="653"/>
      <c r="AJ4" s="653"/>
      <c r="AK4" s="653"/>
      <c r="AL4" s="692"/>
      <c r="AM4" s="693"/>
      <c r="AN4" s="654"/>
      <c r="AO4" s="654"/>
      <c r="AP4" s="654"/>
      <c r="AQ4" s="654"/>
      <c r="AR4" s="655"/>
    </row>
    <row r="5" spans="1:44" s="8" customFormat="1" ht="20.25" customHeight="1" x14ac:dyDescent="0.25">
      <c r="A5" s="577"/>
      <c r="B5" s="137" t="s">
        <v>200</v>
      </c>
      <c r="C5" s="502" t="s">
        <v>201</v>
      </c>
      <c r="D5" s="435" t="s">
        <v>29</v>
      </c>
      <c r="E5" s="435" t="s">
        <v>29</v>
      </c>
      <c r="F5" s="435" t="s">
        <v>29</v>
      </c>
      <c r="G5" s="436" t="s">
        <v>29</v>
      </c>
      <c r="H5" s="457"/>
      <c r="I5" s="11"/>
      <c r="J5" s="11"/>
      <c r="K5" s="11"/>
      <c r="L5" s="139"/>
      <c r="M5" s="175"/>
      <c r="N5" s="185"/>
      <c r="O5" s="11"/>
      <c r="P5" s="13"/>
      <c r="Q5" s="191"/>
      <c r="R5" s="185"/>
      <c r="S5" s="13"/>
      <c r="T5" s="578"/>
      <c r="U5" s="11"/>
      <c r="V5" s="12"/>
      <c r="W5" s="175"/>
      <c r="X5" s="609"/>
      <c r="Y5" s="197"/>
      <c r="Z5" s="11"/>
      <c r="AA5" s="11"/>
      <c r="AB5" s="139"/>
      <c r="AC5" s="13"/>
      <c r="AD5" s="523"/>
      <c r="AE5" s="524"/>
      <c r="AF5" s="530"/>
      <c r="AG5" s="523"/>
      <c r="AH5" s="524"/>
      <c r="AI5" s="524"/>
      <c r="AJ5" s="524"/>
      <c r="AK5" s="524"/>
      <c r="AL5" s="530"/>
      <c r="AM5" s="532"/>
      <c r="AN5" s="525"/>
      <c r="AO5" s="525"/>
      <c r="AP5" s="525"/>
      <c r="AQ5" s="525"/>
      <c r="AR5" s="526"/>
    </row>
    <row r="6" spans="1:44" s="8" customFormat="1" ht="18" x14ac:dyDescent="0.25">
      <c r="A6" s="577"/>
      <c r="B6" s="137" t="s">
        <v>67</v>
      </c>
      <c r="C6" s="502" t="s">
        <v>66</v>
      </c>
      <c r="D6" s="435" t="s">
        <v>29</v>
      </c>
      <c r="E6" s="435" t="s">
        <v>29</v>
      </c>
      <c r="F6" s="435" t="s">
        <v>29</v>
      </c>
      <c r="G6" s="436" t="s">
        <v>29</v>
      </c>
      <c r="H6" s="607"/>
      <c r="I6" s="11"/>
      <c r="J6" s="11"/>
      <c r="K6" s="11"/>
      <c r="L6" s="139"/>
      <c r="M6" s="175"/>
      <c r="N6" s="185"/>
      <c r="O6" s="11"/>
      <c r="P6" s="13"/>
      <c r="Q6" s="191"/>
      <c r="R6" s="185"/>
      <c r="S6" s="13"/>
      <c r="T6" s="578"/>
      <c r="U6" s="11"/>
      <c r="V6" s="12"/>
      <c r="W6" s="12"/>
      <c r="X6" s="191"/>
      <c r="Y6" s="197"/>
      <c r="Z6" s="11"/>
      <c r="AA6" s="11"/>
      <c r="AB6" s="139"/>
      <c r="AC6" s="13"/>
      <c r="AD6" s="523"/>
      <c r="AE6" s="524"/>
      <c r="AF6" s="530"/>
      <c r="AG6" s="523"/>
      <c r="AH6" s="524"/>
      <c r="AI6" s="524"/>
      <c r="AJ6" s="524"/>
      <c r="AK6" s="524"/>
      <c r="AL6" s="530"/>
      <c r="AM6" s="532"/>
      <c r="AN6" s="525"/>
      <c r="AO6" s="525"/>
      <c r="AP6" s="525"/>
      <c r="AQ6" s="525"/>
      <c r="AR6" s="526"/>
    </row>
    <row r="7" spans="1:44" s="8" customFormat="1" ht="18" x14ac:dyDescent="0.25">
      <c r="A7" s="577"/>
      <c r="B7" s="137" t="s">
        <v>199</v>
      </c>
      <c r="C7" s="502" t="s">
        <v>65</v>
      </c>
      <c r="D7" s="435" t="s">
        <v>29</v>
      </c>
      <c r="E7" s="435" t="s">
        <v>29</v>
      </c>
      <c r="F7" s="435" t="s">
        <v>29</v>
      </c>
      <c r="G7" s="436" t="s">
        <v>29</v>
      </c>
      <c r="H7" s="607"/>
      <c r="I7" s="11"/>
      <c r="J7" s="11"/>
      <c r="K7" s="11"/>
      <c r="L7" s="139"/>
      <c r="M7" s="175"/>
      <c r="N7" s="185"/>
      <c r="O7" s="11"/>
      <c r="P7" s="13"/>
      <c r="Q7" s="191"/>
      <c r="R7" s="185"/>
      <c r="S7" s="13"/>
      <c r="T7" s="578"/>
      <c r="U7" s="11"/>
      <c r="V7" s="12"/>
      <c r="W7" s="12"/>
      <c r="X7" s="191"/>
      <c r="Y7" s="197"/>
      <c r="Z7" s="11"/>
      <c r="AA7" s="11"/>
      <c r="AB7" s="139"/>
      <c r="AC7" s="13"/>
      <c r="AD7" s="523"/>
      <c r="AE7" s="524"/>
      <c r="AF7" s="530"/>
      <c r="AG7" s="523"/>
      <c r="AH7" s="524"/>
      <c r="AI7" s="524"/>
      <c r="AJ7" s="524"/>
      <c r="AK7" s="524"/>
      <c r="AL7" s="530"/>
      <c r="AM7" s="532"/>
      <c r="AN7" s="525"/>
      <c r="AO7" s="525"/>
      <c r="AP7" s="525"/>
      <c r="AQ7" s="525"/>
      <c r="AR7" s="526"/>
    </row>
    <row r="8" spans="1:44" s="8" customFormat="1" ht="18.75" thickBot="1" x14ac:dyDescent="0.3">
      <c r="A8" s="577"/>
      <c r="B8" s="710"/>
      <c r="C8" s="729" t="s">
        <v>297</v>
      </c>
      <c r="D8" s="711" t="s">
        <v>29</v>
      </c>
      <c r="E8" s="711" t="s">
        <v>29</v>
      </c>
      <c r="F8" s="711" t="s">
        <v>29</v>
      </c>
      <c r="G8" s="712" t="s">
        <v>29</v>
      </c>
      <c r="H8" s="713"/>
      <c r="I8" s="714"/>
      <c r="J8" s="714"/>
      <c r="K8" s="714"/>
      <c r="L8" s="715"/>
      <c r="M8" s="716"/>
      <c r="N8" s="717"/>
      <c r="O8" s="714"/>
      <c r="P8" s="718"/>
      <c r="Q8" s="719"/>
      <c r="R8" s="717"/>
      <c r="S8" s="718"/>
      <c r="T8" s="720"/>
      <c r="U8" s="714"/>
      <c r="V8" s="721"/>
      <c r="W8" s="721"/>
      <c r="X8" s="719"/>
      <c r="Y8" s="722"/>
      <c r="Z8" s="714"/>
      <c r="AA8" s="714"/>
      <c r="AB8" s="715"/>
      <c r="AC8" s="718"/>
      <c r="AD8" s="723"/>
      <c r="AE8" s="724"/>
      <c r="AF8" s="725"/>
      <c r="AG8" s="723"/>
      <c r="AH8" s="724"/>
      <c r="AI8" s="724"/>
      <c r="AJ8" s="724"/>
      <c r="AK8" s="724"/>
      <c r="AL8" s="725"/>
      <c r="AM8" s="726"/>
      <c r="AN8" s="727"/>
      <c r="AO8" s="727"/>
      <c r="AP8" s="727"/>
      <c r="AQ8" s="727"/>
      <c r="AR8" s="728"/>
    </row>
    <row r="9" spans="1:44" s="234" customFormat="1" ht="20.25" customHeight="1" thickBot="1" x14ac:dyDescent="0.25">
      <c r="A9" s="439"/>
      <c r="B9" s="235" t="s">
        <v>300</v>
      </c>
      <c r="C9" s="730"/>
      <c r="D9" s="237"/>
      <c r="E9" s="237"/>
      <c r="F9" s="237"/>
      <c r="G9" s="238"/>
      <c r="H9" s="239"/>
      <c r="I9" s="236"/>
      <c r="J9" s="236"/>
      <c r="K9" s="236"/>
      <c r="L9" s="237"/>
      <c r="M9" s="238"/>
      <c r="N9" s="239"/>
      <c r="O9" s="236"/>
      <c r="P9" s="319"/>
      <c r="Q9" s="320"/>
      <c r="R9" s="239"/>
      <c r="S9" s="319"/>
      <c r="T9" s="477"/>
      <c r="U9" s="236"/>
      <c r="V9" s="237"/>
      <c r="W9" s="237"/>
      <c r="X9" s="320"/>
      <c r="Y9" s="321"/>
      <c r="Z9" s="236"/>
      <c r="AA9" s="236"/>
      <c r="AB9" s="237"/>
      <c r="AC9" s="236"/>
      <c r="AD9" s="731"/>
      <c r="AE9" s="155"/>
      <c r="AF9" s="732"/>
      <c r="AG9" s="731"/>
      <c r="AH9" s="155"/>
      <c r="AI9" s="155"/>
      <c r="AJ9" s="734"/>
      <c r="AK9" s="155"/>
      <c r="AL9" s="732"/>
      <c r="AM9" s="731"/>
      <c r="AN9" s="155"/>
      <c r="AO9" s="734"/>
      <c r="AP9" s="155"/>
      <c r="AQ9" s="155"/>
      <c r="AR9" s="733"/>
    </row>
    <row r="10" spans="1:44" s="8" customFormat="1" ht="18" x14ac:dyDescent="0.25">
      <c r="A10" s="577">
        <v>45406</v>
      </c>
      <c r="B10" s="137" t="s">
        <v>199</v>
      </c>
      <c r="C10" s="502" t="s">
        <v>65</v>
      </c>
      <c r="D10" s="435" t="s">
        <v>29</v>
      </c>
      <c r="E10" s="435" t="s">
        <v>29</v>
      </c>
      <c r="F10" s="435" t="s">
        <v>29</v>
      </c>
      <c r="G10" s="436" t="s">
        <v>29</v>
      </c>
      <c r="H10" s="607" t="s">
        <v>290</v>
      </c>
      <c r="I10" s="11">
        <v>12</v>
      </c>
      <c r="J10" s="11">
        <v>11.2</v>
      </c>
      <c r="K10" s="11">
        <v>0.9</v>
      </c>
      <c r="L10" s="425">
        <v>410</v>
      </c>
      <c r="M10" s="596">
        <v>610</v>
      </c>
      <c r="N10" s="185">
        <v>74.8</v>
      </c>
      <c r="O10" s="594">
        <v>79</v>
      </c>
      <c r="P10" s="601">
        <v>0.4</v>
      </c>
      <c r="Q10" s="191">
        <v>7.4</v>
      </c>
      <c r="R10" s="185">
        <v>57.2</v>
      </c>
      <c r="S10" s="13">
        <v>5.25</v>
      </c>
      <c r="T10" s="578"/>
      <c r="U10" s="11">
        <v>12.5</v>
      </c>
      <c r="V10" s="12">
        <v>109</v>
      </c>
      <c r="W10" s="12">
        <v>540</v>
      </c>
      <c r="X10" s="191">
        <v>16.5</v>
      </c>
      <c r="Y10" s="197">
        <v>64</v>
      </c>
      <c r="Z10" s="11">
        <v>4</v>
      </c>
      <c r="AA10" s="11">
        <v>10.6</v>
      </c>
      <c r="AB10" s="139">
        <v>805</v>
      </c>
      <c r="AC10" s="13">
        <v>0.66</v>
      </c>
      <c r="AD10" s="523">
        <v>80.47</v>
      </c>
      <c r="AE10" s="524">
        <v>2.2400000000000002</v>
      </c>
      <c r="AF10" s="530">
        <v>20.88</v>
      </c>
      <c r="AG10" s="523">
        <v>78.73</v>
      </c>
      <c r="AH10" s="628">
        <v>-0.59</v>
      </c>
      <c r="AI10" s="524">
        <v>27.34</v>
      </c>
      <c r="AJ10" s="524">
        <v>72.819999999999993</v>
      </c>
      <c r="AK10" s="627">
        <v>0.14000000000000001</v>
      </c>
      <c r="AL10" s="530">
        <v>27.57</v>
      </c>
      <c r="AM10" s="532">
        <v>80.650000000000006</v>
      </c>
      <c r="AN10" s="525">
        <v>2.36</v>
      </c>
      <c r="AO10" s="525">
        <v>21.14</v>
      </c>
      <c r="AP10" s="525">
        <v>75.290000000000006</v>
      </c>
      <c r="AQ10" s="630">
        <v>3.34</v>
      </c>
      <c r="AR10" s="526">
        <v>21.63</v>
      </c>
    </row>
    <row r="11" spans="1:44" s="8" customFormat="1" ht="18" x14ac:dyDescent="0.25">
      <c r="A11" s="577">
        <v>45405</v>
      </c>
      <c r="B11" s="137" t="s">
        <v>67</v>
      </c>
      <c r="C11" s="502" t="s">
        <v>66</v>
      </c>
      <c r="D11" s="435" t="s">
        <v>29</v>
      </c>
      <c r="E11" s="435" t="s">
        <v>29</v>
      </c>
      <c r="F11" s="435" t="s">
        <v>29</v>
      </c>
      <c r="G11" s="436" t="s">
        <v>29</v>
      </c>
      <c r="H11" s="607" t="s">
        <v>289</v>
      </c>
      <c r="I11" s="11">
        <v>11.8</v>
      </c>
      <c r="J11" s="11">
        <v>10.9</v>
      </c>
      <c r="K11" s="11">
        <v>0.8</v>
      </c>
      <c r="L11" s="595">
        <v>270</v>
      </c>
      <c r="M11" s="430">
        <v>205</v>
      </c>
      <c r="N11" s="185">
        <v>75.599999999999994</v>
      </c>
      <c r="O11" s="11">
        <v>81</v>
      </c>
      <c r="P11" s="13">
        <v>0.36</v>
      </c>
      <c r="Q11" s="431">
        <v>6</v>
      </c>
      <c r="R11" s="185">
        <v>56.8</v>
      </c>
      <c r="S11" s="13">
        <v>5.75</v>
      </c>
      <c r="T11" s="578"/>
      <c r="U11" s="11">
        <v>9</v>
      </c>
      <c r="V11" s="12">
        <v>110</v>
      </c>
      <c r="W11" s="12">
        <v>521</v>
      </c>
      <c r="X11" s="191">
        <v>17.399999999999999</v>
      </c>
      <c r="Y11" s="197">
        <v>64</v>
      </c>
      <c r="Z11" s="11">
        <v>3.3</v>
      </c>
      <c r="AA11" s="11">
        <v>8.5</v>
      </c>
      <c r="AB11" s="139">
        <v>835</v>
      </c>
      <c r="AC11" s="13">
        <v>0.68</v>
      </c>
      <c r="AD11" s="681">
        <v>80.900000000000006</v>
      </c>
      <c r="AE11" s="682">
        <v>2.56</v>
      </c>
      <c r="AF11" s="683">
        <v>23.5</v>
      </c>
      <c r="AG11" s="681">
        <v>79.099999999999994</v>
      </c>
      <c r="AH11" s="684">
        <v>-0.35</v>
      </c>
      <c r="AI11" s="684">
        <v>27.6</v>
      </c>
      <c r="AJ11" s="684">
        <v>73.5</v>
      </c>
      <c r="AK11" s="684">
        <v>0.44</v>
      </c>
      <c r="AL11" s="683">
        <v>27.62</v>
      </c>
      <c r="AM11" s="686">
        <v>81.209999999999994</v>
      </c>
      <c r="AN11" s="688">
        <v>2.34</v>
      </c>
      <c r="AO11" s="688">
        <v>22.53</v>
      </c>
      <c r="AP11" s="688">
        <v>76.42</v>
      </c>
      <c r="AQ11" s="688">
        <v>3.08</v>
      </c>
      <c r="AR11" s="706">
        <v>23.03</v>
      </c>
    </row>
    <row r="12" spans="1:44" s="8" customFormat="1" ht="20.25" customHeight="1" x14ac:dyDescent="0.25">
      <c r="A12" s="577">
        <v>45407</v>
      </c>
      <c r="B12" s="137" t="s">
        <v>200</v>
      </c>
      <c r="C12" s="502" t="s">
        <v>201</v>
      </c>
      <c r="D12" s="435" t="s">
        <v>29</v>
      </c>
      <c r="E12" s="435" t="s">
        <v>29</v>
      </c>
      <c r="F12" s="435" t="s">
        <v>29</v>
      </c>
      <c r="G12" s="436" t="s">
        <v>29</v>
      </c>
      <c r="H12" s="457" t="s">
        <v>291</v>
      </c>
      <c r="I12" s="428">
        <v>11.3</v>
      </c>
      <c r="J12" s="428">
        <v>10.3</v>
      </c>
      <c r="K12" s="11">
        <v>1.1000000000000001</v>
      </c>
      <c r="L12" s="139">
        <v>390</v>
      </c>
      <c r="M12" s="175">
        <v>470</v>
      </c>
      <c r="N12" s="185">
        <v>75.3</v>
      </c>
      <c r="O12" s="426">
        <v>82</v>
      </c>
      <c r="P12" s="13">
        <v>0.34</v>
      </c>
      <c r="Q12" s="191">
        <v>7</v>
      </c>
      <c r="R12" s="432">
        <v>55.2</v>
      </c>
      <c r="S12" s="13">
        <v>4.25</v>
      </c>
      <c r="T12" s="578"/>
      <c r="U12" s="11">
        <v>9.5</v>
      </c>
      <c r="V12" s="12">
        <v>81</v>
      </c>
      <c r="W12" s="175">
        <v>462</v>
      </c>
      <c r="X12" s="609">
        <v>14.3</v>
      </c>
      <c r="Y12" s="433">
        <v>62</v>
      </c>
      <c r="Z12" s="11">
        <v>3.5</v>
      </c>
      <c r="AA12" s="11">
        <v>9.9</v>
      </c>
      <c r="AB12" s="139">
        <v>805</v>
      </c>
      <c r="AC12" s="13">
        <v>0.71</v>
      </c>
      <c r="AD12" s="523">
        <v>81.099999999999994</v>
      </c>
      <c r="AE12" s="524">
        <v>2.34</v>
      </c>
      <c r="AF12" s="530">
        <v>21.34</v>
      </c>
      <c r="AG12" s="523">
        <v>79.540000000000006</v>
      </c>
      <c r="AH12" s="524">
        <v>-0.31</v>
      </c>
      <c r="AI12" s="524">
        <v>25.86</v>
      </c>
      <c r="AJ12" s="524">
        <v>73.349999999999994</v>
      </c>
      <c r="AK12" s="676">
        <v>0.54</v>
      </c>
      <c r="AL12" s="530">
        <v>26.22</v>
      </c>
      <c r="AM12" s="532">
        <v>80.98</v>
      </c>
      <c r="AN12" s="525">
        <v>2.4</v>
      </c>
      <c r="AO12" s="525">
        <v>21.5</v>
      </c>
      <c r="AP12" s="525">
        <v>75.349999999999994</v>
      </c>
      <c r="AQ12" s="677">
        <v>3.15</v>
      </c>
      <c r="AR12" s="526">
        <v>22.01</v>
      </c>
    </row>
    <row r="13" spans="1:44" s="8" customFormat="1" ht="20.25" customHeight="1" thickBot="1" x14ac:dyDescent="0.3">
      <c r="A13" s="577">
        <v>45404</v>
      </c>
      <c r="B13" s="137" t="s">
        <v>69</v>
      </c>
      <c r="C13" s="502" t="s">
        <v>68</v>
      </c>
      <c r="D13" s="435" t="s">
        <v>29</v>
      </c>
      <c r="E13" s="435" t="s">
        <v>29</v>
      </c>
      <c r="F13" s="435" t="s">
        <v>29</v>
      </c>
      <c r="G13" s="436" t="s">
        <v>29</v>
      </c>
      <c r="H13" s="457" t="s">
        <v>288</v>
      </c>
      <c r="I13" s="11">
        <v>11.9</v>
      </c>
      <c r="J13" s="11">
        <v>11.1</v>
      </c>
      <c r="K13" s="11">
        <v>0.9</v>
      </c>
      <c r="L13" s="139">
        <v>375</v>
      </c>
      <c r="M13" s="175">
        <v>315</v>
      </c>
      <c r="N13" s="185">
        <v>75.599999999999994</v>
      </c>
      <c r="O13" s="11">
        <v>81.5</v>
      </c>
      <c r="P13" s="13">
        <v>0.35</v>
      </c>
      <c r="Q13" s="191">
        <v>6.9</v>
      </c>
      <c r="R13" s="185">
        <v>57.5</v>
      </c>
      <c r="S13" s="13">
        <v>6.75</v>
      </c>
      <c r="T13" s="578"/>
      <c r="U13" s="11">
        <v>8.5</v>
      </c>
      <c r="V13" s="12">
        <v>89</v>
      </c>
      <c r="W13" s="12">
        <v>449</v>
      </c>
      <c r="X13" s="608">
        <v>16.2</v>
      </c>
      <c r="Y13" s="197">
        <v>65</v>
      </c>
      <c r="Z13" s="11">
        <v>3.2</v>
      </c>
      <c r="AA13" s="11">
        <v>8.5</v>
      </c>
      <c r="AB13" s="139">
        <v>805</v>
      </c>
      <c r="AC13" s="51">
        <v>0.63</v>
      </c>
      <c r="AD13" s="662">
        <v>81.510000000000005</v>
      </c>
      <c r="AE13" s="669">
        <v>1.84</v>
      </c>
      <c r="AF13" s="707">
        <v>24.66</v>
      </c>
      <c r="AG13" s="662">
        <v>78.36</v>
      </c>
      <c r="AH13" s="663">
        <v>-0.36</v>
      </c>
      <c r="AI13" s="663">
        <v>26.13</v>
      </c>
      <c r="AJ13" s="663">
        <v>73.02</v>
      </c>
      <c r="AK13" s="663">
        <v>0.3</v>
      </c>
      <c r="AL13" s="707">
        <v>26.78</v>
      </c>
      <c r="AM13" s="708">
        <v>79.09</v>
      </c>
      <c r="AN13" s="664">
        <v>2.36</v>
      </c>
      <c r="AO13" s="664">
        <v>21.18</v>
      </c>
      <c r="AP13" s="664">
        <v>76.349999999999994</v>
      </c>
      <c r="AQ13" s="709">
        <v>2.63</v>
      </c>
      <c r="AR13" s="665">
        <v>21.2</v>
      </c>
    </row>
    <row r="14" spans="1:44" s="234" customFormat="1" ht="20.25" customHeight="1" thickBot="1" x14ac:dyDescent="0.25">
      <c r="A14" s="439"/>
      <c r="B14" s="235" t="s">
        <v>299</v>
      </c>
      <c r="C14" s="730"/>
      <c r="D14" s="237"/>
      <c r="E14" s="237"/>
      <c r="F14" s="237"/>
      <c r="G14" s="238"/>
      <c r="H14" s="239"/>
      <c r="I14" s="236">
        <v>11.8</v>
      </c>
      <c r="J14" s="236">
        <v>10.9</v>
      </c>
      <c r="K14" s="236">
        <v>0.9</v>
      </c>
      <c r="L14" s="237">
        <v>360</v>
      </c>
      <c r="M14" s="238">
        <v>400</v>
      </c>
      <c r="N14" s="239">
        <v>75.3</v>
      </c>
      <c r="O14" s="236">
        <v>80.900000000000006</v>
      </c>
      <c r="P14" s="319">
        <v>0.36</v>
      </c>
      <c r="Q14" s="320">
        <v>6.8</v>
      </c>
      <c r="R14" s="239">
        <v>56.7</v>
      </c>
      <c r="S14" s="319">
        <v>5.5</v>
      </c>
      <c r="T14" s="477"/>
      <c r="U14" s="236">
        <v>10</v>
      </c>
      <c r="V14" s="237">
        <v>97</v>
      </c>
      <c r="W14" s="237">
        <v>493</v>
      </c>
      <c r="X14" s="320">
        <v>16.100000000000001</v>
      </c>
      <c r="Y14" s="321">
        <v>64</v>
      </c>
      <c r="Z14" s="236">
        <v>3.5</v>
      </c>
      <c r="AA14" s="236">
        <v>9.4</v>
      </c>
      <c r="AB14" s="237">
        <v>815</v>
      </c>
      <c r="AC14" s="236">
        <v>0.67</v>
      </c>
      <c r="AD14" s="478">
        <f t="shared" ref="AD14:AR14" si="0">AVERAGE(AD13:AD13)</f>
        <v>81.510000000000005</v>
      </c>
      <c r="AE14" s="478">
        <f t="shared" si="0"/>
        <v>1.84</v>
      </c>
      <c r="AF14" s="478">
        <f t="shared" si="0"/>
        <v>24.66</v>
      </c>
      <c r="AG14" s="478">
        <f t="shared" si="0"/>
        <v>78.36</v>
      </c>
      <c r="AH14" s="478">
        <f t="shared" si="0"/>
        <v>-0.36</v>
      </c>
      <c r="AI14" s="478">
        <f t="shared" si="0"/>
        <v>26.13</v>
      </c>
      <c r="AJ14" s="478">
        <f t="shared" si="0"/>
        <v>73.02</v>
      </c>
      <c r="AK14" s="478">
        <f t="shared" si="0"/>
        <v>0.3</v>
      </c>
      <c r="AL14" s="478">
        <f t="shared" si="0"/>
        <v>26.78</v>
      </c>
      <c r="AM14" s="478">
        <f t="shared" si="0"/>
        <v>79.09</v>
      </c>
      <c r="AN14" s="478">
        <f t="shared" si="0"/>
        <v>2.36</v>
      </c>
      <c r="AO14" s="478">
        <f t="shared" si="0"/>
        <v>21.18</v>
      </c>
      <c r="AP14" s="478">
        <f t="shared" si="0"/>
        <v>76.349999999999994</v>
      </c>
      <c r="AQ14" s="478">
        <f t="shared" si="0"/>
        <v>2.63</v>
      </c>
      <c r="AR14" s="672">
        <f t="shared" si="0"/>
        <v>21.2</v>
      </c>
    </row>
    <row r="15" spans="1:44" s="8" customFormat="1" ht="20.25" customHeight="1" x14ac:dyDescent="0.25">
      <c r="A15" s="438">
        <v>45026</v>
      </c>
      <c r="B15" s="137" t="s">
        <v>199</v>
      </c>
      <c r="C15" s="502" t="s">
        <v>65</v>
      </c>
      <c r="D15" s="435" t="s">
        <v>29</v>
      </c>
      <c r="E15" s="435" t="s">
        <v>29</v>
      </c>
      <c r="F15" s="435" t="s">
        <v>29</v>
      </c>
      <c r="G15" s="436" t="s">
        <v>29</v>
      </c>
      <c r="H15" s="166" t="s">
        <v>210</v>
      </c>
      <c r="I15" s="11">
        <v>12.7</v>
      </c>
      <c r="J15" s="11">
        <v>11.9</v>
      </c>
      <c r="K15" s="11">
        <v>0.8</v>
      </c>
      <c r="L15" s="425">
        <v>415</v>
      </c>
      <c r="M15" s="175">
        <v>640</v>
      </c>
      <c r="N15" s="185">
        <v>75.5</v>
      </c>
      <c r="O15" s="428">
        <v>80.5</v>
      </c>
      <c r="P15" s="13">
        <v>0.37</v>
      </c>
      <c r="Q15" s="431">
        <v>7.1</v>
      </c>
      <c r="R15" s="185">
        <v>57.6</v>
      </c>
      <c r="S15" s="13">
        <v>7</v>
      </c>
      <c r="T15" s="546">
        <v>30</v>
      </c>
      <c r="U15" s="11">
        <v>10</v>
      </c>
      <c r="V15" s="12">
        <v>112</v>
      </c>
      <c r="W15" s="12">
        <v>521</v>
      </c>
      <c r="X15" s="191">
        <v>17.5</v>
      </c>
      <c r="Y15" s="197">
        <v>56</v>
      </c>
      <c r="Z15" s="11">
        <v>2.2000000000000002</v>
      </c>
      <c r="AA15" s="11">
        <v>3.8</v>
      </c>
      <c r="AB15" s="427">
        <v>885</v>
      </c>
      <c r="AC15" s="49">
        <v>74.369747899159663</v>
      </c>
      <c r="AD15" s="652">
        <v>81.36</v>
      </c>
      <c r="AE15" s="624">
        <v>2.2599999999999998</v>
      </c>
      <c r="AF15" s="653">
        <v>21.38</v>
      </c>
      <c r="AG15" s="653">
        <v>76.91</v>
      </c>
      <c r="AH15" s="624">
        <v>-0.53</v>
      </c>
      <c r="AI15" s="653">
        <v>27.91</v>
      </c>
      <c r="AJ15" s="653">
        <v>70.91</v>
      </c>
      <c r="AK15" s="624">
        <v>0.31</v>
      </c>
      <c r="AL15" s="653">
        <v>27.94</v>
      </c>
      <c r="AM15" s="654">
        <v>80.69</v>
      </c>
      <c r="AN15" s="654">
        <v>2.61</v>
      </c>
      <c r="AO15" s="654">
        <v>21.76</v>
      </c>
      <c r="AP15" s="654">
        <v>75.92</v>
      </c>
      <c r="AQ15" s="654">
        <v>3.18</v>
      </c>
      <c r="AR15" s="655">
        <v>21.73</v>
      </c>
    </row>
    <row r="16" spans="1:44" s="8" customFormat="1" ht="20.25" customHeight="1" x14ac:dyDescent="0.25">
      <c r="A16" s="438">
        <v>45025</v>
      </c>
      <c r="B16" s="137" t="s">
        <v>67</v>
      </c>
      <c r="C16" s="502" t="s">
        <v>66</v>
      </c>
      <c r="D16" s="435" t="s">
        <v>29</v>
      </c>
      <c r="E16" s="435" t="s">
        <v>29</v>
      </c>
      <c r="F16" s="435" t="s">
        <v>29</v>
      </c>
      <c r="G16" s="436" t="s">
        <v>29</v>
      </c>
      <c r="H16" s="166" t="s">
        <v>208</v>
      </c>
      <c r="I16" s="11">
        <v>12.8</v>
      </c>
      <c r="J16" s="11">
        <v>11.9</v>
      </c>
      <c r="K16" s="11">
        <v>0.9</v>
      </c>
      <c r="L16" s="139">
        <v>365</v>
      </c>
      <c r="M16" s="175">
        <v>595</v>
      </c>
      <c r="N16" s="185">
        <v>75.900000000000006</v>
      </c>
      <c r="O16" s="11">
        <v>81</v>
      </c>
      <c r="P16" s="13">
        <v>0.36</v>
      </c>
      <c r="Q16" s="191">
        <v>5.8</v>
      </c>
      <c r="R16" s="185">
        <v>58</v>
      </c>
      <c r="S16" s="13">
        <v>6.25</v>
      </c>
      <c r="T16" s="546">
        <v>35</v>
      </c>
      <c r="U16" s="11">
        <v>7.5</v>
      </c>
      <c r="V16" s="12">
        <v>126</v>
      </c>
      <c r="W16" s="12">
        <v>515</v>
      </c>
      <c r="X16" s="191">
        <v>19.8</v>
      </c>
      <c r="Y16" s="197">
        <v>56</v>
      </c>
      <c r="Z16" s="11">
        <v>1.6</v>
      </c>
      <c r="AA16" s="11">
        <v>3.8</v>
      </c>
      <c r="AB16" s="12">
        <v>850</v>
      </c>
      <c r="AC16" s="11">
        <v>71.428571428571431</v>
      </c>
      <c r="AD16" s="523">
        <v>80.91</v>
      </c>
      <c r="AE16" s="625">
        <v>2.7</v>
      </c>
      <c r="AF16" s="524">
        <v>23.79</v>
      </c>
      <c r="AG16" s="524">
        <v>77.38</v>
      </c>
      <c r="AH16" s="524">
        <v>-0.36</v>
      </c>
      <c r="AI16" s="524">
        <v>28.09</v>
      </c>
      <c r="AJ16" s="524">
        <v>71.56</v>
      </c>
      <c r="AK16" s="524">
        <v>0.76</v>
      </c>
      <c r="AL16" s="524">
        <v>28.26</v>
      </c>
      <c r="AM16" s="525">
        <v>79.33</v>
      </c>
      <c r="AN16" s="631">
        <v>2.5</v>
      </c>
      <c r="AO16" s="525">
        <v>22.82</v>
      </c>
      <c r="AP16" s="525">
        <v>75.67</v>
      </c>
      <c r="AQ16" s="525">
        <v>3.19</v>
      </c>
      <c r="AR16" s="526">
        <v>23.43</v>
      </c>
    </row>
    <row r="17" spans="1:142" s="8" customFormat="1" ht="20.25" customHeight="1" x14ac:dyDescent="0.25">
      <c r="A17" s="438">
        <v>45027</v>
      </c>
      <c r="B17" s="137" t="s">
        <v>200</v>
      </c>
      <c r="C17" s="502" t="s">
        <v>201</v>
      </c>
      <c r="D17" s="435" t="s">
        <v>29</v>
      </c>
      <c r="E17" s="435" t="s">
        <v>29</v>
      </c>
      <c r="F17" s="435" t="s">
        <v>29</v>
      </c>
      <c r="G17" s="436" t="s">
        <v>29</v>
      </c>
      <c r="H17" s="166" t="s">
        <v>209</v>
      </c>
      <c r="I17" s="428">
        <v>11.9</v>
      </c>
      <c r="J17" s="428">
        <v>10.9</v>
      </c>
      <c r="K17" s="11">
        <v>1.1000000000000001</v>
      </c>
      <c r="L17" s="139">
        <v>385</v>
      </c>
      <c r="M17" s="175">
        <v>485</v>
      </c>
      <c r="N17" s="185">
        <v>76.5</v>
      </c>
      <c r="O17" s="11">
        <v>81.5</v>
      </c>
      <c r="P17" s="13">
        <v>0.35</v>
      </c>
      <c r="Q17" s="191">
        <v>6.3</v>
      </c>
      <c r="R17" s="432">
        <v>55.3</v>
      </c>
      <c r="S17" s="13">
        <v>5.75</v>
      </c>
      <c r="T17" s="546">
        <v>50</v>
      </c>
      <c r="U17" s="11">
        <v>7</v>
      </c>
      <c r="V17" s="12">
        <v>80</v>
      </c>
      <c r="W17" s="12">
        <v>435</v>
      </c>
      <c r="X17" s="431">
        <v>15</v>
      </c>
      <c r="Y17" s="433">
        <v>53</v>
      </c>
      <c r="Z17" s="11">
        <v>1.8</v>
      </c>
      <c r="AA17" s="11">
        <v>2.5</v>
      </c>
      <c r="AB17" s="434">
        <v>775</v>
      </c>
      <c r="AC17" s="11">
        <v>71.100917431192656</v>
      </c>
      <c r="AD17" s="656">
        <v>80.11</v>
      </c>
      <c r="AE17" s="657">
        <v>2.52</v>
      </c>
      <c r="AF17" s="657">
        <v>21.97</v>
      </c>
      <c r="AG17" s="657">
        <v>77.36</v>
      </c>
      <c r="AH17" s="658">
        <v>-0.03</v>
      </c>
      <c r="AI17" s="657">
        <v>26.74</v>
      </c>
      <c r="AJ17" s="657">
        <v>71.430000000000007</v>
      </c>
      <c r="AK17" s="658">
        <v>0.97</v>
      </c>
      <c r="AL17" s="657">
        <v>27.07</v>
      </c>
      <c r="AM17" s="659">
        <v>80.47</v>
      </c>
      <c r="AN17" s="660">
        <v>2.74</v>
      </c>
      <c r="AO17" s="659">
        <v>22.32</v>
      </c>
      <c r="AP17" s="659">
        <v>75.69</v>
      </c>
      <c r="AQ17" s="660">
        <v>3.36</v>
      </c>
      <c r="AR17" s="661">
        <v>22.87</v>
      </c>
    </row>
    <row r="18" spans="1:142" s="8" customFormat="1" ht="20.25" customHeight="1" thickBot="1" x14ac:dyDescent="0.3">
      <c r="A18" s="438">
        <v>45024</v>
      </c>
      <c r="B18" s="137" t="s">
        <v>69</v>
      </c>
      <c r="C18" s="502" t="s">
        <v>68</v>
      </c>
      <c r="D18" s="435" t="s">
        <v>29</v>
      </c>
      <c r="E18" s="435" t="s">
        <v>29</v>
      </c>
      <c r="F18" s="435" t="s">
        <v>29</v>
      </c>
      <c r="G18" s="436" t="s">
        <v>29</v>
      </c>
      <c r="H18" s="166" t="s">
        <v>207</v>
      </c>
      <c r="I18" s="11">
        <v>12.4</v>
      </c>
      <c r="J18" s="11">
        <v>11.6</v>
      </c>
      <c r="K18" s="11">
        <v>0.9</v>
      </c>
      <c r="L18" s="429">
        <v>335</v>
      </c>
      <c r="M18" s="430">
        <v>300</v>
      </c>
      <c r="N18" s="185">
        <v>76.7</v>
      </c>
      <c r="O18" s="426">
        <v>82.5</v>
      </c>
      <c r="P18" s="13">
        <v>0.33</v>
      </c>
      <c r="Q18" s="191">
        <v>5.9</v>
      </c>
      <c r="R18" s="185">
        <v>57.1</v>
      </c>
      <c r="S18" s="13">
        <v>6</v>
      </c>
      <c r="T18" s="546">
        <v>45</v>
      </c>
      <c r="U18" s="11">
        <v>7</v>
      </c>
      <c r="V18" s="12">
        <v>85</v>
      </c>
      <c r="W18" s="12">
        <v>386</v>
      </c>
      <c r="X18" s="191">
        <v>17.399999999999999</v>
      </c>
      <c r="Y18" s="197">
        <v>55</v>
      </c>
      <c r="Z18" s="11">
        <v>1.9</v>
      </c>
      <c r="AA18" s="11">
        <v>3.1</v>
      </c>
      <c r="AB18" s="12">
        <v>805</v>
      </c>
      <c r="AC18" s="11">
        <v>69.396551724137936</v>
      </c>
      <c r="AD18" s="662">
        <v>80.53</v>
      </c>
      <c r="AE18" s="663">
        <v>2.4300000000000002</v>
      </c>
      <c r="AF18" s="663">
        <v>21.61</v>
      </c>
      <c r="AG18" s="663">
        <v>78</v>
      </c>
      <c r="AH18" s="663">
        <v>-0.28000000000000003</v>
      </c>
      <c r="AI18" s="663">
        <v>26.86</v>
      </c>
      <c r="AJ18" s="663">
        <v>71.56</v>
      </c>
      <c r="AK18" s="663">
        <v>0.71</v>
      </c>
      <c r="AL18" s="663">
        <v>27.65</v>
      </c>
      <c r="AM18" s="664">
        <v>80.14</v>
      </c>
      <c r="AN18" s="664">
        <v>2.6</v>
      </c>
      <c r="AO18" s="664">
        <v>21.99</v>
      </c>
      <c r="AP18" s="664">
        <v>75.069999999999993</v>
      </c>
      <c r="AQ18" s="664">
        <v>3.2</v>
      </c>
      <c r="AR18" s="665">
        <v>22.39</v>
      </c>
    </row>
    <row r="19" spans="1:142" s="234" customFormat="1" ht="20.25" customHeight="1" thickBot="1" x14ac:dyDescent="0.25">
      <c r="A19" s="439"/>
      <c r="B19" s="235" t="s">
        <v>298</v>
      </c>
      <c r="C19" s="236"/>
      <c r="D19" s="237"/>
      <c r="E19" s="237"/>
      <c r="F19" s="237"/>
      <c r="G19" s="238"/>
      <c r="H19" s="239"/>
      <c r="I19" s="236">
        <v>12.5</v>
      </c>
      <c r="J19" s="236">
        <v>11.6</v>
      </c>
      <c r="K19" s="236">
        <v>0.9</v>
      </c>
      <c r="L19" s="237">
        <v>375</v>
      </c>
      <c r="M19" s="238">
        <v>505</v>
      </c>
      <c r="N19" s="239">
        <v>76.2</v>
      </c>
      <c r="O19" s="236">
        <v>81.400000000000006</v>
      </c>
      <c r="P19" s="319">
        <v>0.35</v>
      </c>
      <c r="Q19" s="320">
        <v>6.3</v>
      </c>
      <c r="R19" s="239">
        <v>57</v>
      </c>
      <c r="S19" s="319">
        <v>6.25</v>
      </c>
      <c r="T19" s="477">
        <v>40</v>
      </c>
      <c r="U19" s="236">
        <v>8</v>
      </c>
      <c r="V19" s="237">
        <v>101</v>
      </c>
      <c r="W19" s="237">
        <v>464</v>
      </c>
      <c r="X19" s="320">
        <v>17.399999999999999</v>
      </c>
      <c r="Y19" s="321">
        <v>55</v>
      </c>
      <c r="Z19" s="236">
        <v>1.9</v>
      </c>
      <c r="AA19" s="236">
        <v>3.3</v>
      </c>
      <c r="AB19" s="237">
        <v>830</v>
      </c>
      <c r="AC19" s="236">
        <v>72</v>
      </c>
      <c r="AD19" s="478">
        <f>AVERAGE(AD15:AD18)</f>
        <v>80.727499999999992</v>
      </c>
      <c r="AE19" s="478">
        <f t="shared" ref="AE19:AR19" si="1">AVERAGE(AE15:AE18)</f>
        <v>2.4775</v>
      </c>
      <c r="AF19" s="478">
        <f t="shared" si="1"/>
        <v>22.1875</v>
      </c>
      <c r="AG19" s="478">
        <f t="shared" si="1"/>
        <v>77.412499999999994</v>
      </c>
      <c r="AH19" s="478">
        <f t="shared" si="1"/>
        <v>-0.30000000000000004</v>
      </c>
      <c r="AI19" s="478">
        <f t="shared" si="1"/>
        <v>27.4</v>
      </c>
      <c r="AJ19" s="478">
        <f t="shared" si="1"/>
        <v>71.365000000000009</v>
      </c>
      <c r="AK19" s="478">
        <f t="shared" si="1"/>
        <v>0.6875</v>
      </c>
      <c r="AL19" s="478">
        <f t="shared" si="1"/>
        <v>27.730000000000004</v>
      </c>
      <c r="AM19" s="478">
        <f t="shared" si="1"/>
        <v>80.157499999999999</v>
      </c>
      <c r="AN19" s="478">
        <f t="shared" si="1"/>
        <v>2.6124999999999998</v>
      </c>
      <c r="AO19" s="478">
        <f t="shared" si="1"/>
        <v>22.2225</v>
      </c>
      <c r="AP19" s="478">
        <f t="shared" si="1"/>
        <v>75.587500000000006</v>
      </c>
      <c r="AQ19" s="478">
        <f t="shared" si="1"/>
        <v>3.2324999999999999</v>
      </c>
      <c r="AR19" s="672">
        <f t="shared" si="1"/>
        <v>22.605</v>
      </c>
    </row>
    <row r="20" spans="1:142" ht="17.25" customHeight="1" x14ac:dyDescent="0.2">
      <c r="A20" s="605"/>
      <c r="AD20" s="636"/>
      <c r="AE20" s="636"/>
      <c r="AF20" s="636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</row>
    <row r="21" spans="1:142" s="8" customFormat="1" ht="20.25" customHeight="1" x14ac:dyDescent="0.25">
      <c r="A21" s="606"/>
      <c r="B21" s="137" t="s">
        <v>205</v>
      </c>
      <c r="C21" s="138" t="s">
        <v>287</v>
      </c>
      <c r="D21" s="139"/>
      <c r="E21" s="139"/>
      <c r="F21" s="139"/>
      <c r="G21" s="497"/>
      <c r="H21" s="457"/>
      <c r="I21" s="11"/>
      <c r="J21" s="11"/>
      <c r="K21" s="11"/>
      <c r="L21" s="139"/>
      <c r="M21" s="175"/>
      <c r="N21" s="185"/>
      <c r="O21" s="11"/>
      <c r="P21" s="13"/>
      <c r="Q21" s="191"/>
      <c r="R21" s="185"/>
      <c r="S21" s="13"/>
      <c r="T21" s="578"/>
      <c r="U21" s="11"/>
      <c r="V21" s="12"/>
      <c r="W21" s="12"/>
      <c r="X21" s="191"/>
      <c r="Y21" s="197"/>
      <c r="Z21" s="11"/>
      <c r="AA21" s="11"/>
      <c r="AB21" s="139"/>
      <c r="AC21" s="616"/>
      <c r="AD21" s="632"/>
      <c r="AE21" s="244"/>
      <c r="AF21" s="633"/>
      <c r="AG21" s="632"/>
      <c r="AH21" s="244"/>
      <c r="AI21" s="244"/>
      <c r="AJ21" s="244"/>
      <c r="AK21" s="244"/>
      <c r="AL21" s="634"/>
      <c r="AM21" s="635"/>
      <c r="AN21" s="244"/>
      <c r="AO21" s="244"/>
      <c r="AP21" s="244"/>
      <c r="AQ21" s="244"/>
      <c r="AR21" s="634"/>
    </row>
    <row r="22" spans="1:142" s="8" customFormat="1" ht="20.25" customHeight="1" x14ac:dyDescent="0.25">
      <c r="A22" s="606">
        <v>45410</v>
      </c>
      <c r="B22" s="137" t="s">
        <v>205</v>
      </c>
      <c r="C22" s="678" t="s">
        <v>295</v>
      </c>
      <c r="D22" s="139">
        <v>5</v>
      </c>
      <c r="E22" s="139">
        <v>15</v>
      </c>
      <c r="F22" s="139" t="s">
        <v>54</v>
      </c>
      <c r="G22" s="497" t="s">
        <v>54</v>
      </c>
      <c r="H22" s="457" t="s">
        <v>292</v>
      </c>
      <c r="I22" s="11">
        <v>11.8</v>
      </c>
      <c r="J22" s="426">
        <v>11.4</v>
      </c>
      <c r="K22" s="11">
        <v>0.5</v>
      </c>
      <c r="L22" s="139">
        <v>390</v>
      </c>
      <c r="M22" s="175">
        <v>485</v>
      </c>
      <c r="N22" s="599">
        <v>76.3</v>
      </c>
      <c r="O22" s="11">
        <v>81</v>
      </c>
      <c r="P22" s="13">
        <v>0.36</v>
      </c>
      <c r="Q22" s="191">
        <v>6.7</v>
      </c>
      <c r="R22" s="185">
        <v>57.3</v>
      </c>
      <c r="S22" s="13">
        <v>7.25</v>
      </c>
      <c r="T22" s="578"/>
      <c r="U22" s="11">
        <v>10.5</v>
      </c>
      <c r="V22" s="12">
        <v>113</v>
      </c>
      <c r="W22" s="12">
        <v>545</v>
      </c>
      <c r="X22" s="191">
        <v>17.100000000000001</v>
      </c>
      <c r="Y22" s="197">
        <v>64</v>
      </c>
      <c r="Z22" s="11">
        <v>3.8</v>
      </c>
      <c r="AA22" s="11">
        <v>11</v>
      </c>
      <c r="AB22" s="139">
        <v>830</v>
      </c>
      <c r="AC22" s="616">
        <v>0.7</v>
      </c>
      <c r="AD22" s="632">
        <v>81.2</v>
      </c>
      <c r="AE22" s="637">
        <v>2.5</v>
      </c>
      <c r="AF22" s="633">
        <v>23.63</v>
      </c>
      <c r="AG22" s="632">
        <v>79</v>
      </c>
      <c r="AH22" s="637">
        <v>-0.04</v>
      </c>
      <c r="AI22" s="245">
        <v>28.6</v>
      </c>
      <c r="AJ22" s="245">
        <v>74.17</v>
      </c>
      <c r="AK22" s="244">
        <v>0.44</v>
      </c>
      <c r="AL22" s="638">
        <v>28.87</v>
      </c>
      <c r="AM22" s="635">
        <v>80.819999999999993</v>
      </c>
      <c r="AN22" s="637">
        <v>2.71</v>
      </c>
      <c r="AO22" s="637">
        <v>24.15</v>
      </c>
      <c r="AP22" s="244">
        <v>76.47</v>
      </c>
      <c r="AQ22" s="637">
        <v>3.34</v>
      </c>
      <c r="AR22" s="639">
        <v>24.32</v>
      </c>
    </row>
    <row r="23" spans="1:142" s="500" customFormat="1" ht="20.25" customHeight="1" x14ac:dyDescent="0.2">
      <c r="A23" s="438">
        <v>45034</v>
      </c>
      <c r="B23" s="501" t="s">
        <v>205</v>
      </c>
      <c r="C23" s="678" t="s">
        <v>225</v>
      </c>
      <c r="D23" s="503" t="s">
        <v>54</v>
      </c>
      <c r="E23" s="503">
        <v>16</v>
      </c>
      <c r="F23" s="503">
        <v>1</v>
      </c>
      <c r="G23" s="504" t="s">
        <v>54</v>
      </c>
      <c r="H23" s="456" t="s">
        <v>211</v>
      </c>
      <c r="I23" s="505">
        <v>12.8</v>
      </c>
      <c r="J23" s="506">
        <v>12.3</v>
      </c>
      <c r="K23" s="505">
        <v>0.5</v>
      </c>
      <c r="L23" s="503">
        <v>395</v>
      </c>
      <c r="M23" s="507">
        <v>595</v>
      </c>
      <c r="N23" s="508">
        <v>77.400000000000006</v>
      </c>
      <c r="O23" s="505">
        <v>82</v>
      </c>
      <c r="P23" s="509">
        <v>0.34</v>
      </c>
      <c r="Q23" s="510">
        <v>6.2</v>
      </c>
      <c r="R23" s="511">
        <v>57.9</v>
      </c>
      <c r="S23" s="512">
        <v>9.25</v>
      </c>
      <c r="T23" s="547">
        <v>25</v>
      </c>
      <c r="U23" s="505">
        <v>10.5</v>
      </c>
      <c r="V23" s="513">
        <v>142</v>
      </c>
      <c r="W23" s="513">
        <v>651</v>
      </c>
      <c r="X23" s="510">
        <v>17.8</v>
      </c>
      <c r="Y23" s="514">
        <v>56</v>
      </c>
      <c r="Z23" s="505">
        <v>2.2000000000000002</v>
      </c>
      <c r="AA23" s="505">
        <v>4.7</v>
      </c>
      <c r="AB23" s="513">
        <v>865</v>
      </c>
      <c r="AC23" s="510">
        <v>70.325203252032523</v>
      </c>
      <c r="AD23" s="619">
        <v>81.81</v>
      </c>
      <c r="AE23" s="612">
        <v>2.58</v>
      </c>
      <c r="AF23" s="621">
        <v>23.15</v>
      </c>
      <c r="AG23" s="618">
        <v>78.34</v>
      </c>
      <c r="AH23" s="613">
        <v>0.09</v>
      </c>
      <c r="AI23" s="614">
        <v>28.74</v>
      </c>
      <c r="AJ23" s="610">
        <v>72.28</v>
      </c>
      <c r="AK23" s="610">
        <v>0.69</v>
      </c>
      <c r="AL23" s="623">
        <v>28.88</v>
      </c>
      <c r="AM23" s="622">
        <v>80.7</v>
      </c>
      <c r="AN23" s="615">
        <v>2.79</v>
      </c>
      <c r="AO23" s="611">
        <v>23.19</v>
      </c>
      <c r="AP23" s="617">
        <v>76.739999999999995</v>
      </c>
      <c r="AQ23" s="615">
        <v>3.39</v>
      </c>
      <c r="AR23" s="620">
        <v>23.57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</row>
    <row r="24" spans="1:142" x14ac:dyDescent="0.2">
      <c r="B24" s="240"/>
      <c r="C24" s="240"/>
      <c r="D24" s="690"/>
      <c r="E24" s="690"/>
      <c r="F24" s="690"/>
      <c r="G24" s="690"/>
      <c r="H24" s="240"/>
      <c r="I24" s="240"/>
      <c r="J24" s="240"/>
      <c r="K24" s="241"/>
      <c r="L24" s="240"/>
      <c r="M24" s="240"/>
      <c r="N24" s="240"/>
      <c r="O24" s="240"/>
      <c r="P24" s="240"/>
      <c r="Q24" s="242"/>
      <c r="R24" s="242"/>
      <c r="S24" s="240"/>
      <c r="T24" s="240"/>
      <c r="U24" s="240"/>
      <c r="V24" s="243"/>
      <c r="W24" s="243"/>
      <c r="X24" s="243"/>
      <c r="Y24" s="240"/>
      <c r="Z24" s="240"/>
      <c r="AA24" s="240"/>
      <c r="AB24" s="240"/>
      <c r="AC24" s="240"/>
      <c r="AD24" s="691"/>
      <c r="AE24" s="691"/>
      <c r="AF24" s="691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</row>
    <row r="25" spans="1:142" s="8" customFormat="1" ht="20.25" customHeight="1" x14ac:dyDescent="0.25">
      <c r="A25" s="704">
        <v>45411</v>
      </c>
      <c r="B25" s="147" t="s">
        <v>277</v>
      </c>
      <c r="C25" s="148" t="s">
        <v>38</v>
      </c>
      <c r="D25" s="149">
        <v>5</v>
      </c>
      <c r="E25" s="149">
        <v>15</v>
      </c>
      <c r="F25" s="149" t="s">
        <v>54</v>
      </c>
      <c r="G25" s="496" t="s">
        <v>54</v>
      </c>
      <c r="H25" s="456" t="s">
        <v>291</v>
      </c>
      <c r="I25" s="49">
        <v>12.1</v>
      </c>
      <c r="J25" s="49">
        <v>11.2</v>
      </c>
      <c r="K25" s="49">
        <v>0.9</v>
      </c>
      <c r="L25" s="149">
        <v>370</v>
      </c>
      <c r="M25" s="597">
        <v>550</v>
      </c>
      <c r="N25" s="598">
        <v>76.099999999999994</v>
      </c>
      <c r="O25" s="49">
        <v>81.5</v>
      </c>
      <c r="P25" s="51">
        <v>0.35</v>
      </c>
      <c r="Q25" s="190">
        <v>6.3</v>
      </c>
      <c r="R25" s="184">
        <v>56.5</v>
      </c>
      <c r="S25" s="51">
        <v>3.25</v>
      </c>
      <c r="T25" s="581"/>
      <c r="U25" s="49">
        <v>15.5</v>
      </c>
      <c r="V25" s="50">
        <v>122</v>
      </c>
      <c r="W25" s="50">
        <v>773</v>
      </c>
      <c r="X25" s="679">
        <v>13.5</v>
      </c>
      <c r="Y25" s="680">
        <v>64</v>
      </c>
      <c r="Z25" s="49">
        <v>5.7</v>
      </c>
      <c r="AA25" s="49">
        <v>13.8</v>
      </c>
      <c r="AB25" s="149">
        <v>835</v>
      </c>
      <c r="AC25" s="600">
        <v>0.73</v>
      </c>
      <c r="AD25" s="681">
        <v>80.2</v>
      </c>
      <c r="AE25" s="682">
        <v>2.81</v>
      </c>
      <c r="AF25" s="683">
        <v>22.32</v>
      </c>
      <c r="AG25" s="681">
        <v>78.92</v>
      </c>
      <c r="AH25" s="682">
        <v>0.38</v>
      </c>
      <c r="AI25" s="684">
        <v>26.83</v>
      </c>
      <c r="AJ25" s="685">
        <v>74.36</v>
      </c>
      <c r="AK25" s="682">
        <v>1.02</v>
      </c>
      <c r="AL25" s="683">
        <v>27.5</v>
      </c>
      <c r="AM25" s="686">
        <v>80.72</v>
      </c>
      <c r="AN25" s="687">
        <v>2.9</v>
      </c>
      <c r="AO25" s="688">
        <v>22.32</v>
      </c>
      <c r="AP25" s="688">
        <v>75.599999999999994</v>
      </c>
      <c r="AQ25" s="687">
        <v>3.5</v>
      </c>
      <c r="AR25" s="689">
        <v>22.84</v>
      </c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</row>
    <row r="26" spans="1:142" ht="17.25" customHeight="1" x14ac:dyDescent="0.2">
      <c r="A26" s="605"/>
      <c r="AD26" s="636"/>
      <c r="AE26" s="636"/>
      <c r="AF26" s="636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</row>
    <row r="27" spans="1:142" s="8" customFormat="1" ht="20.25" customHeight="1" x14ac:dyDescent="0.25">
      <c r="A27" s="606"/>
      <c r="B27" s="137"/>
      <c r="C27" s="138" t="s">
        <v>287</v>
      </c>
      <c r="D27" s="139"/>
      <c r="E27" s="139"/>
      <c r="F27" s="139"/>
      <c r="G27" s="497"/>
      <c r="H27" s="457"/>
      <c r="I27" s="11"/>
      <c r="J27" s="11"/>
      <c r="K27" s="11"/>
      <c r="L27" s="139"/>
      <c r="M27" s="175"/>
      <c r="N27" s="185"/>
      <c r="O27" s="11"/>
      <c r="P27" s="13"/>
      <c r="Q27" s="191"/>
      <c r="R27" s="185"/>
      <c r="S27" s="13"/>
      <c r="T27" s="578"/>
      <c r="U27" s="11"/>
      <c r="V27" s="12"/>
      <c r="W27" s="12"/>
      <c r="X27" s="191"/>
      <c r="Y27" s="197"/>
      <c r="Z27" s="11"/>
      <c r="AA27" s="11"/>
      <c r="AB27" s="139"/>
      <c r="AC27" s="616"/>
      <c r="AD27" s="632"/>
      <c r="AE27" s="244"/>
      <c r="AF27" s="633"/>
      <c r="AG27" s="632"/>
      <c r="AH27" s="244"/>
      <c r="AI27" s="244"/>
      <c r="AJ27" s="244"/>
      <c r="AK27" s="244"/>
      <c r="AL27" s="634"/>
      <c r="AM27" s="635"/>
      <c r="AN27" s="244"/>
      <c r="AO27" s="244"/>
      <c r="AP27" s="244"/>
      <c r="AQ27" s="244"/>
      <c r="AR27" s="634"/>
    </row>
    <row r="28" spans="1:142" s="8" customFormat="1" ht="20.25" customHeight="1" x14ac:dyDescent="0.25">
      <c r="A28" s="705">
        <v>45412</v>
      </c>
      <c r="B28" s="147" t="s">
        <v>278</v>
      </c>
      <c r="C28" s="138" t="s">
        <v>38</v>
      </c>
      <c r="D28" s="149">
        <v>4</v>
      </c>
      <c r="E28" s="149">
        <v>16</v>
      </c>
      <c r="F28" s="149" t="s">
        <v>54</v>
      </c>
      <c r="G28" s="496" t="s">
        <v>54</v>
      </c>
      <c r="H28" s="456" t="s">
        <v>293</v>
      </c>
      <c r="I28" s="49">
        <v>11.6</v>
      </c>
      <c r="J28" s="49">
        <v>10.8</v>
      </c>
      <c r="K28" s="49">
        <v>0.8</v>
      </c>
      <c r="L28" s="149">
        <v>395</v>
      </c>
      <c r="M28" s="597">
        <v>600</v>
      </c>
      <c r="N28" s="598">
        <v>76.2</v>
      </c>
      <c r="O28" s="586">
        <v>83.5</v>
      </c>
      <c r="P28" s="600">
        <v>0.31</v>
      </c>
      <c r="Q28" s="190">
        <v>6.4</v>
      </c>
      <c r="R28" s="602">
        <v>54.8</v>
      </c>
      <c r="S28" s="51">
        <v>7.25</v>
      </c>
      <c r="T28" s="581"/>
      <c r="U28" s="49">
        <v>19</v>
      </c>
      <c r="V28" s="50">
        <v>105</v>
      </c>
      <c r="W28" s="50">
        <v>613</v>
      </c>
      <c r="X28" s="190">
        <v>14.3</v>
      </c>
      <c r="Y28" s="603">
        <v>62</v>
      </c>
      <c r="Z28" s="49">
        <v>4.3</v>
      </c>
      <c r="AA28" s="49">
        <v>11</v>
      </c>
      <c r="AB28" s="149">
        <v>810</v>
      </c>
      <c r="AC28" s="51">
        <v>0.66</v>
      </c>
      <c r="AD28" s="523">
        <v>81.680000000000007</v>
      </c>
      <c r="AE28" s="625">
        <v>2.4500000000000002</v>
      </c>
      <c r="AF28" s="530">
        <v>26.57</v>
      </c>
      <c r="AG28" s="523">
        <v>79.900000000000006</v>
      </c>
      <c r="AH28" s="625">
        <v>-0.1</v>
      </c>
      <c r="AI28" s="627">
        <v>29.18</v>
      </c>
      <c r="AJ28" s="627">
        <v>75.19</v>
      </c>
      <c r="AK28" s="524">
        <v>0.4</v>
      </c>
      <c r="AL28" s="629">
        <v>29.98</v>
      </c>
      <c r="AM28" s="532">
        <v>81.17</v>
      </c>
      <c r="AN28" s="630">
        <v>2.62</v>
      </c>
      <c r="AO28" s="630">
        <v>26.53</v>
      </c>
      <c r="AP28" s="631">
        <v>77.459999999999994</v>
      </c>
      <c r="AQ28" s="525">
        <v>3.01</v>
      </c>
      <c r="AR28" s="650">
        <v>26.99</v>
      </c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</row>
    <row r="29" spans="1:142" ht="17.25" customHeight="1" x14ac:dyDescent="0.2">
      <c r="A29" s="605"/>
      <c r="AD29" s="636"/>
      <c r="AE29" s="636"/>
      <c r="AF29" s="636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</row>
    <row r="30" spans="1:142" s="8" customFormat="1" ht="20.25" customHeight="1" x14ac:dyDescent="0.25">
      <c r="A30" s="606"/>
      <c r="B30" s="137"/>
      <c r="C30" s="138" t="s">
        <v>287</v>
      </c>
      <c r="D30" s="139"/>
      <c r="E30" s="139"/>
      <c r="F30" s="139"/>
      <c r="G30" s="497"/>
      <c r="H30" s="457"/>
      <c r="I30" s="11"/>
      <c r="J30" s="11"/>
      <c r="K30" s="11"/>
      <c r="L30" s="139"/>
      <c r="M30" s="175"/>
      <c r="N30" s="185"/>
      <c r="O30" s="11"/>
      <c r="P30" s="13"/>
      <c r="Q30" s="191"/>
      <c r="R30" s="185"/>
      <c r="S30" s="13"/>
      <c r="T30" s="578"/>
      <c r="U30" s="11"/>
      <c r="V30" s="12"/>
      <c r="W30" s="12"/>
      <c r="X30" s="191"/>
      <c r="Y30" s="197"/>
      <c r="Z30" s="11"/>
      <c r="AA30" s="11"/>
      <c r="AB30" s="139"/>
      <c r="AC30" s="616"/>
      <c r="AD30" s="632"/>
      <c r="AE30" s="244"/>
      <c r="AF30" s="633"/>
      <c r="AG30" s="632"/>
      <c r="AH30" s="244"/>
      <c r="AI30" s="244"/>
      <c r="AJ30" s="244"/>
      <c r="AK30" s="244"/>
      <c r="AL30" s="634"/>
      <c r="AM30" s="635"/>
      <c r="AN30" s="244"/>
      <c r="AO30" s="244"/>
      <c r="AP30" s="244"/>
      <c r="AQ30" s="244"/>
      <c r="AR30" s="634"/>
    </row>
    <row r="31" spans="1:142" s="8" customFormat="1" ht="20.25" customHeight="1" x14ac:dyDescent="0.25">
      <c r="A31" s="705">
        <v>45413</v>
      </c>
      <c r="B31" s="137" t="s">
        <v>279</v>
      </c>
      <c r="C31" s="138" t="s">
        <v>38</v>
      </c>
      <c r="D31" s="139">
        <v>2</v>
      </c>
      <c r="E31" s="139">
        <v>18</v>
      </c>
      <c r="F31" s="139" t="s">
        <v>54</v>
      </c>
      <c r="G31" s="497" t="s">
        <v>54</v>
      </c>
      <c r="H31" s="457" t="s">
        <v>294</v>
      </c>
      <c r="I31" s="11">
        <v>11.9</v>
      </c>
      <c r="J31" s="11">
        <v>11.1</v>
      </c>
      <c r="K31" s="11">
        <v>0.7</v>
      </c>
      <c r="L31" s="139">
        <v>380</v>
      </c>
      <c r="M31" s="175">
        <v>420</v>
      </c>
      <c r="N31" s="185">
        <v>75.5</v>
      </c>
      <c r="O31" s="11">
        <v>80.5</v>
      </c>
      <c r="P31" s="13">
        <v>0.37</v>
      </c>
      <c r="Q31" s="431">
        <v>8.1</v>
      </c>
      <c r="R31" s="599">
        <v>58.6</v>
      </c>
      <c r="S31" s="13">
        <v>2.5</v>
      </c>
      <c r="T31" s="578"/>
      <c r="U31" s="11">
        <v>28.5</v>
      </c>
      <c r="V31" s="12">
        <v>128</v>
      </c>
      <c r="W31" s="12">
        <v>808</v>
      </c>
      <c r="X31" s="431">
        <v>13.4</v>
      </c>
      <c r="Y31" s="587">
        <v>67</v>
      </c>
      <c r="Z31" s="11">
        <v>5.8</v>
      </c>
      <c r="AA31" s="11">
        <v>14.9</v>
      </c>
      <c r="AB31" s="139">
        <v>815</v>
      </c>
      <c r="AC31" s="604">
        <v>0.74</v>
      </c>
      <c r="AD31" s="626">
        <v>79</v>
      </c>
      <c r="AE31" s="625">
        <v>2.91</v>
      </c>
      <c r="AF31" s="530">
        <v>27.36</v>
      </c>
      <c r="AG31" s="523">
        <v>79.59</v>
      </c>
      <c r="AH31" s="625">
        <v>0.12</v>
      </c>
      <c r="AI31" s="627">
        <v>31.31</v>
      </c>
      <c r="AJ31" s="628">
        <v>74.41</v>
      </c>
      <c r="AK31" s="625">
        <v>0.63</v>
      </c>
      <c r="AL31" s="629">
        <v>31.81</v>
      </c>
      <c r="AM31" s="532">
        <v>80.47</v>
      </c>
      <c r="AN31" s="630">
        <v>2.69</v>
      </c>
      <c r="AO31" s="630">
        <v>26.56</v>
      </c>
      <c r="AP31" s="677">
        <v>73.930000000000007</v>
      </c>
      <c r="AQ31" s="630">
        <v>3.54</v>
      </c>
      <c r="AR31" s="650">
        <v>26.16</v>
      </c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</row>
  </sheetData>
  <mergeCells count="15">
    <mergeCell ref="AG1:AL1"/>
    <mergeCell ref="AM1:AR1"/>
    <mergeCell ref="AG2:AI2"/>
    <mergeCell ref="AJ2:AL2"/>
    <mergeCell ref="AM2:AO2"/>
    <mergeCell ref="AP2:AR2"/>
    <mergeCell ref="D3:G3"/>
    <mergeCell ref="B1:G1"/>
    <mergeCell ref="Y1:AC1"/>
    <mergeCell ref="AD1:AF1"/>
    <mergeCell ref="H1:M1"/>
    <mergeCell ref="N1:Q1"/>
    <mergeCell ref="R1:X1"/>
    <mergeCell ref="AD2:AF2"/>
    <mergeCell ref="Y2:AC2"/>
  </mergeCells>
  <pageMargins left="0.39" right="0.4" top="0.7" bottom="0.75" header="0.5" footer="0.5"/>
  <pageSetup paperSize="5" scale="60" orientation="landscape" r:id="rId1"/>
  <headerFooter alignWithMargins="0">
    <oddHeader>&amp;A</oddHeader>
    <oddFooter>&amp;CPage &amp;P of &amp;N</oddFooter>
  </headerFooter>
  <colBreaks count="1" manualBreakCount="1">
    <brk id="2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2017WWWC Entries</vt:lpstr>
      <vt:lpstr>RW Check Selection</vt:lpstr>
      <vt:lpstr>RW Guidelines</vt:lpstr>
      <vt:lpstr>WRW Quality Profiles</vt:lpstr>
      <vt:lpstr>RW 1st Year Data</vt:lpstr>
      <vt:lpstr>RW 2nd &amp; 3rd Year Data</vt:lpstr>
      <vt:lpstr>'RW 1st Year Data'!Print_Area</vt:lpstr>
      <vt:lpstr>'RW 2nd &amp; 3rd Year Data'!Print_Area</vt:lpstr>
      <vt:lpstr>'RW Check Selection'!Print_Area</vt:lpstr>
      <vt:lpstr>'RW Guidelines'!Print_Area</vt:lpstr>
      <vt:lpstr>'WRW Quality Profiles'!Print_Area</vt:lpstr>
      <vt:lpstr>'RW Guidelines'!Print_Area_MI</vt:lpstr>
      <vt:lpstr>'RW 1st Year Data'!Print_Titles</vt:lpstr>
      <vt:lpstr>'RW 2nd &amp; 3rd Year Data'!Print_Titles</vt:lpstr>
      <vt:lpstr>'RW Check Selection'!Print_Titles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2017-02-16T23:16:34Z</cp:lastPrinted>
  <dcterms:created xsi:type="dcterms:W3CDTF">1998-12-15T14:58:06Z</dcterms:created>
  <dcterms:modified xsi:type="dcterms:W3CDTF">2017-10-30T20:12:58Z</dcterms:modified>
</cp:coreProperties>
</file>